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Start here" sheetId="1" r:id="rId1"/>
    <sheet name="Properties" sheetId="2" r:id="rId2"/>
    <sheet name="Expenses" sheetId="3" r:id="rId3"/>
    <sheet name="Schedule E" sheetId="4" r:id="rId4"/>
    <sheet name="Categories" sheetId="5" r:id="rId5"/>
    <sheet name="Example" sheetId="6" r:id="rId6"/>
  </sheets>
  <definedNames>
    <definedName name="PropertyList">Properties!$A$2:$A$11</definedName>
  </definedNames>
  <calcPr fullCalcOnLoad="1"/>
</workbook>
</file>

<file path=xl/sharedStrings.xml><?xml version="1.0" encoding="utf-8"?>
<sst xmlns="http://schemas.openxmlformats.org/spreadsheetml/2006/main" count="347" uniqueCount="198">
  <si>
    <t>Rental property expenses for tax year 2026, sorted by Schedule E line</t>
  </si>
  <si>
    <t>For US federal taxes (IRS Schedule E). Checked against IRS sources on October 7, 2026. General information, not tax advice.</t>
  </si>
  <si>
    <t>How to use it</t>
  </si>
  <si>
    <t>1. On the Properties tab, rename Property A, B and C to your rentals (up to 10) and add each street address. Do this before you add expenses, so the lists and the totals pick up the names.</t>
  </si>
  <si>
    <t>2. On the Expenses tab, add one row for each rental expense you pay in 2026: the date you paid, who you paid and what for, and the amount. Pick the category and the property from the lists.</t>
  </si>
  <si>
    <t>3. Fill in Repair or improvement? for repairs and for anything you buy for the property. A repair is deducted this year; an improvement is depreciated over many years.</t>
  </si>
  <si>
    <t>4. At tax time, fill in the yellow cells on the Schedule E tab: the rent you received, mortgage interest from your lender's Form 1098, vehicle loan interest if you have any, and the year's depreciation (from Form 4562, your own worksheet or your tax preparer). Then copy each property's column onto Schedule E.</t>
  </si>
  <si>
    <t>5. Look at the Checks at the bottom of the Schedule E tab. Each one should say OK.</t>
  </si>
  <si>
    <t>Good to know</t>
  </si>
  <si>
    <t>The principal in a mortgage payment is not deductible. Record the whole payment under Mortgage: it stays off the totals, and the interest from Form 1098 goes in the yellow line 12 cell. If your lender pays property tax and insurance from escrow, those are deductible too: record them under Taxes and Insurance using your lender's year-end statement.</t>
  </si>
  <si>
    <t>Improvements (CapEx) are depreciated over many years, not deducted in the year you pay for them, so they stay off the totals too. Depreciation (line 18) is figured from what the property cost, not row by row.</t>
  </si>
  <si>
    <t>Enter a refund as a negative amount, in the same category and property as the purchase.</t>
  </si>
  <si>
    <t>Expenses generally count in the year you pay them. Your own time is not an expense.</t>
  </si>
  <si>
    <t>If you own part of a rental, or use it yourself during the year, only part of its expenses are deductible. This file does not split them for you.</t>
  </si>
  <si>
    <t>Every row with anything in it needs a date. Leave the gray columns alone; if a gray cell is blank on a row with an amount, copy the gray cells down from the row above.</t>
  </si>
  <si>
    <t>If the Schedule E line column says Fix the capitals or Check the category, retype the category exactly as it is on the list. Rentlab's import reads a category only when it matches letter for letter, capitals included.</t>
  </si>
  <si>
    <t>The formulas cover 2,000 expenses (rows 2 to 2001 of the Expenses tab). For more, start a second file.</t>
  </si>
  <si>
    <t>Use letters, numbers and spaces in property names.</t>
  </si>
  <si>
    <t>This file is for expenses you pay in 2026. We will publish a 2027 version when the IRS releases the 2027 Schedule E.</t>
  </si>
  <si>
    <t>Bring it into Rentlab (Rentlab Pro, on a computer)</t>
  </si>
  <si>
    <t>Importing a CSV file into Rentlab is part of Rentlab Pro, and works on a computer, not a phone or tablet.</t>
  </si>
  <si>
    <t>1. Save the Expenses tab, not the Example tab, as a CSV file. Excel: open the Expenses tab, then File, Save a Copy (or Save As), and choose CSV UTF-8 (Comma delimited). Google Sheets: open the Expenses tab, then File, Download, Comma-separated values (.csv). Numbers: File, Export To, CSV, with a file for each table rather than one combined file; then upload the file for the Expenses tab.</t>
  </si>
  <si>
    <t>2. In Rentlab, open Import Transactions in the sidebar and add the file. When it asks what type of account the file is from, pick Bank Account.</t>
  </si>
  <si>
    <t>3. Check each row before you import. The category comes from your spreadsheet. Rentlab suggests a property and remembers what you pick.</t>
  </si>
  <si>
    <t>4. Import. Rows already in Rentlab come in unchecked, so you can import the whole tab again later. If Rentlab already records your mortgage payments, uncheck the Mortgage rows.</t>
  </si>
  <si>
    <t>Rentlab does not import refunds. A refund for the full amount unchecks the purchase it cancels, when both name the same store. For a partial refund, open the purchase in the review list before you import (click its description, then Edit) and lower its amount by the refund, or fix it in Rentlab after you import it.</t>
  </si>
  <si>
    <t>Rentlab's import skips rows that look like bank statement summary lines, so do not start a description, note or property name with To, From, Through or Thru followed by a number, with Page and a number, or with the word Total on its own. If two expenses have the same date, amount and description, add the property to the description so both come in.</t>
  </si>
  <si>
    <t>Open it in Google Sheets or Numbers</t>
  </si>
  <si>
    <t>Google Sheets: upload the file to Google Drive, then open it with Google Sheets. Or, in Google Sheets, choose File, Import, Upload.</t>
  </si>
  <si>
    <t>Apple Numbers: open the file in Numbers. If the Category and Property lists do not come through in Numbers, type the names exactly as they appear on the Categories and Properties tabs, capitals included: Rentlab matches categories letter for letter, and the Schedule E line column says "Fix the capitals" when one is off.</t>
  </si>
  <si>
    <t>Sources</t>
  </si>
  <si>
    <t>Checked against these sources on October 7, 2026. The 2026 Schedule E is an IRS draft; we re-check when the final form is out. General information, not tax or legal advice.</t>
  </si>
  <si>
    <t>Property name</t>
  </si>
  <si>
    <t>Street address, city, state, ZIP (Schedule E line 1a)</t>
  </si>
  <si>
    <t>Rename Property A, B and C to your rentals before you add expenses. Use letters, numbers and spaces.</t>
  </si>
  <si>
    <t>Property A</t>
  </si>
  <si>
    <t>Schedule E has three property columns (A, B and C). For a fourth property, attach another Schedule E.</t>
  </si>
  <si>
    <t>Property B</t>
  </si>
  <si>
    <t>Property C</t>
  </si>
  <si>
    <t>Date</t>
  </si>
  <si>
    <t>Description</t>
  </si>
  <si>
    <t>Amount</t>
  </si>
  <si>
    <t>Category</t>
  </si>
  <si>
    <t>Property</t>
  </si>
  <si>
    <t>Repair or improvement?</t>
  </si>
  <si>
    <t>Notes</t>
  </si>
  <si>
    <t>Schedule E line</t>
  </si>
  <si>
    <t>Type</t>
  </si>
  <si>
    <t>Schedule E, Part I, for tax year 2026</t>
  </si>
  <si>
    <t>Fill in the yellow cells. Everything else adds itself up from the Expenses tab.</t>
  </si>
  <si>
    <t>Lines follow the 2026 IRS draft of Schedule E; check them against the final form.</t>
  </si>
  <si>
    <t>Line</t>
  </si>
  <si>
    <t>On the form</t>
  </si>
  <si>
    <t>Category in your Expenses tab</t>
  </si>
  <si>
    <t>All properties</t>
  </si>
  <si>
    <t>1a</t>
  </si>
  <si>
    <t>Address</t>
  </si>
  <si>
    <t>From the Properties tab</t>
  </si>
  <si>
    <t>3</t>
  </si>
  <si>
    <t>Rents received</t>
  </si>
  <si>
    <t>Fill in the rent you received in the year.</t>
  </si>
  <si>
    <t>5</t>
  </si>
  <si>
    <t>Advertising</t>
  </si>
  <si>
    <t>Marketing</t>
  </si>
  <si>
    <t>6</t>
  </si>
  <si>
    <t>Auto and travel</t>
  </si>
  <si>
    <t>Auto &amp; Travel</t>
  </si>
  <si>
    <t>7</t>
  </si>
  <si>
    <t>Cleaning and maintenance</t>
  </si>
  <si>
    <t>Maintenance</t>
  </si>
  <si>
    <t>8</t>
  </si>
  <si>
    <t>Commissions</t>
  </si>
  <si>
    <t>9</t>
  </si>
  <si>
    <t>Insurance</t>
  </si>
  <si>
    <t>10</t>
  </si>
  <si>
    <t>Legal and other professional fees</t>
  </si>
  <si>
    <t>Legal &amp; Professional Fees</t>
  </si>
  <si>
    <t>11</t>
  </si>
  <si>
    <t>Management fees</t>
  </si>
  <si>
    <t>Management</t>
  </si>
  <si>
    <t>12</t>
  </si>
  <si>
    <t>Mortgage interest paid to banks</t>
  </si>
  <si>
    <t>Fill in the interest from your lender's Form 1098.</t>
  </si>
  <si>
    <t>13a</t>
  </si>
  <si>
    <t>Vehicle loan interest</t>
  </si>
  <si>
    <t>Fill in the rental-use share of your vehicle loan interest.</t>
  </si>
  <si>
    <t>13b</t>
  </si>
  <si>
    <t>Other interest</t>
  </si>
  <si>
    <t>Other Interest</t>
  </si>
  <si>
    <t>14</t>
  </si>
  <si>
    <t>Repairs</t>
  </si>
  <si>
    <t>15</t>
  </si>
  <si>
    <t>Supplies</t>
  </si>
  <si>
    <t>16</t>
  </si>
  <si>
    <t>Taxes</t>
  </si>
  <si>
    <t>17</t>
  </si>
  <si>
    <t>Utilities</t>
  </si>
  <si>
    <t>18</t>
  </si>
  <si>
    <t>Depreciation</t>
  </si>
  <si>
    <t>Fill in the year's depreciation, from Form 4562, your own worksheet or your tax preparer.</t>
  </si>
  <si>
    <t>19</t>
  </si>
  <si>
    <t>Other</t>
  </si>
  <si>
    <t>20</t>
  </si>
  <si>
    <t>Total expenses (lines 5 through 19)</t>
  </si>
  <si>
    <t>Adds itself up</t>
  </si>
  <si>
    <t>21</t>
  </si>
  <si>
    <t>Income or (loss): line 3 minus line 20</t>
  </si>
  <si>
    <t>If it is a loss, see Forms 6198 and 8582</t>
  </si>
  <si>
    <t>Recorded, not deducted as entered</t>
  </si>
  <si>
    <t>Mortgage payments. The principal is not deductible: fill in the interest on line 12, and record escrowed property tax and insurance under Taxes and Insurance.</t>
  </si>
  <si>
    <t>Mortgage</t>
  </si>
  <si>
    <t>Improvements. Depreciated instead: see line 18.</t>
  </si>
  <si>
    <t>CapEx</t>
  </si>
  <si>
    <t>Copy each property's column onto Schedule E. Amounts are for the whole property; if you own part of it, or use it yourself, see IRS Publication 527.</t>
  </si>
  <si>
    <t>The All properties column gives Schedule E lines 23a (line 3), 23c (line 12), 23d (line 18) and 23e (line 20). Schedule E has columns A, B and C; for more than three properties, attach another Schedule E.</t>
  </si>
  <si>
    <t>Checks</t>
  </si>
  <si>
    <t>Result</t>
  </si>
  <si>
    <t>Every amount is counted on a line. If not, a row has a category or property that is not on the lists, or a property was renamed after you used it.</t>
  </si>
  <si>
    <t>Every category matches the list letter for letter, capitals included, as Rentlab's import needs. If not, retype the rows whose Schedule E line says Fix the capitals or Check the category.</t>
  </si>
  <si>
    <t>Every row has a date, an amount, a category and a property.</t>
  </si>
  <si>
    <t>Every row with anything in it has a date. Without one, Rentlab's import mis-sorts the rows below it.</t>
  </si>
  <si>
    <t>Every amount has its gray Type formula. If not, copy the gray cells down from the row above.</t>
  </si>
  <si>
    <t>Nothing is entered below row 2001, where the totals stop. For more than 2,000 expenses, start a second file.</t>
  </si>
  <si>
    <t>Rows marked Not sure. Decide before you file: our repairs guide explains how.</t>
  </si>
  <si>
    <t>Rows marked Improvement whose category is not CapEx or Other. Improvements are generally depreciated (CapEx), unless a safe harbor lets you deduct them: the de minimis safe harbor puts them on line 19 (Other), and our repairs guide explains the others.</t>
  </si>
  <si>
    <t>Line on the form</t>
  </si>
  <si>
    <t>Counted in the totals</t>
  </si>
  <si>
    <t>What goes here</t>
  </si>
  <si>
    <t>What does not</t>
  </si>
  <si>
    <t>Source</t>
  </si>
  <si>
    <t>Yes</t>
  </si>
  <si>
    <t>Ads and listing fees to find tenants.</t>
  </si>
  <si>
    <t>Driving to collect rent or to manage or maintain the rental: the miles times the standard mileage rate (72.5 cents a mile from January to June 2026, 76 cents from July 1) plus parking and tolls, or the rental share of your actual car costs. Travel away from home whose main purpose is the rental, including 50% of meals. If you claim any car expenses, by either method, you must also fill in Part V of Form 4562 and attach it to your return.</t>
  </si>
  <si>
    <t>Driving between your home and the rental, which is generally commuting unless your home is your principal place of business. Car lease payments if you deduct actual car costs (line 19). Vehicle loan interest (line 13a on the 2026 draft). Travel whose main purpose is to improve the property.</t>
  </si>
  <si>
    <t>Cleaning and routine upkeep, for example cleaning between tenants or yard care.</t>
  </si>
  <si>
    <t>Fixing something that broke (line 14, Repairs). Improvements (CapEx).</t>
  </si>
  <si>
    <t>Agents' commissions, such as a fee to an agent who finds you a tenant. If the lease runs longer than a year, ask a tax preparer whether the fee has to be spread over the lease instead.</t>
  </si>
  <si>
    <t>Premiums for insurance on the rental.</t>
  </si>
  <si>
    <t>If a premium covers more than 1 year, the part for later years. Deduct each year's part in its own year.</t>
  </si>
  <si>
    <t>Tax advice, and preparing the rental part of your return. On the 2026 Schedule E that includes fees paid in 2026 to prepare Part I of your 2025 Schedule E.</t>
  </si>
  <si>
    <t>Legal fees to defend or protect title, to recover the property, or to develop or improve it, which are added to its basis. Legal and recording fees from buying the property, which are part of its basis.</t>
  </si>
  <si>
    <t>A property manager's fees.</t>
  </si>
  <si>
    <t>12 (interest only)</t>
  </si>
  <si>
    <t>No. The principal is not deductible. The interest is: fill in the Form 1098 figure on line 12.</t>
  </si>
  <si>
    <t>The whole mortgage payment, as your bank shows it, so you can see it. The principal is not deductible. The interest is: fill in the Form 1098 figure on line 12.</t>
  </si>
  <si>
    <t>Mortgage interest paid to a person rather than a bank, or with no Form 1098: record that interest under Other Interest (line 13b), and only the rest of each payment here. Property tax and insurance your lender pays from escrow, which are deductible too: record them under Taxes and Insurance from your lender's year-end statement.</t>
  </si>
  <si>
    <t>Other interest related to the rental, such as interest on another loan used for it. Mortgage interest paid to a person rather than a bank, or with no Form 1098, goes here too: record only the interest under Other Interest, and the rest of each payment under Mortgage.</t>
  </si>
  <si>
    <t>Costs that keep the property in an ordinarily efficient operating condition, such as fixing a broken lock or painting a room.</t>
  </si>
  <si>
    <t>Improvements: costs that better or restore the property or adapt it to a new use, such as adding substantial insulation or replacing an entire HVAC system. These are generally capitalized and depreciated (CapEx).</t>
  </si>
  <si>
    <t>Supplies used for the rental, for example cleaning products or light bulbs.</t>
  </si>
  <si>
    <t>Furniture, fixtures and equipment, which are depreciated unless a safe harbor lets you deduct them.</t>
  </si>
  <si>
    <t>Real estate taxes on the rental.</t>
  </si>
  <si>
    <t>Back taxes the seller owed that you agreed to pay when you bought the property, and transfer taxes. Both are part of the property's basis.</t>
  </si>
  <si>
    <t>Utilities you pay for the rental, and phone calls related to it.</t>
  </si>
  <si>
    <t>The base rate for the first phone line into your own home.</t>
  </si>
  <si>
    <t>18 (depreciated)</t>
  </si>
  <si>
    <t>No. Improvements are depreciated: fill in the year's depreciation on line 18.</t>
  </si>
  <si>
    <t>Improvements: costs that better or restore the property or adapt it to a new use, such as a new roof or a water heater. Kept off the totals; they are depreciated, on line 18.</t>
  </si>
  <si>
    <t>Repairs that keep the property working, such as fixing a broken lock (Repairs, line 14). Items you deduct under the de minimis safe harbor (Other, line 19).</t>
  </si>
  <si>
    <t>Ordinary and necessary rental expenses not on lines 5 to 18; list them on the form. Items you deduct under the de minimis safe harbor, if you elect it. Car lease payments when you deduct actual car costs.</t>
  </si>
  <si>
    <t>Lines you fill in on the Schedule E tab, and the totals</t>
  </si>
  <si>
    <t>How to fill it</t>
  </si>
  <si>
    <t>All rent you receive in the year, including advance rent (counted in the year you receive it, whatever period it covers), a payment to cancel a lease, and any of your expenses a tenant pays instead of rent, which you can also deduct if they are deductible rental expenses.</t>
  </si>
  <si>
    <t>A security deposit you plan to return. If you keep part of it because the tenant did not live up to the lease, include that part in the year you keep it. A deposit to be used as the last month's rent is advance rent.</t>
  </si>
  <si>
    <t>Interest you paid to banks or other financial institutions on the rental's mortgage, usually the figure on Form 1098. Your lender sends one if you paid $600 or more in interest.</t>
  </si>
  <si>
    <t>Principal. Points, which are deducted over the life of the loan. Costs of getting the mortgage, such as mortgage commissions, abstract fees and recording fees, which are part of the property's basis. Interest paid to a person rather than a bank, or with no Form 1098 (line 13b on the 2026 draft).</t>
  </si>
  <si>
    <t>The rental-use share of interest on a loan for a vehicle you use in your rental activity.</t>
  </si>
  <si>
    <t>Lines 13a and 13b are on the 2026 draft form. The final form may differ; we re-check it when the IRS publishes it.</t>
  </si>
  <si>
    <t>Depreciation on the building (not the land), improvements and equipment, spread over their recovery periods. Residential rental buildings generally use 27.5 years. You attach Form 4562 only in some years, such as the year a property is first placed in service; in other years you figure it on your own worksheet and keep that with your records.</t>
  </si>
  <si>
    <t>What you spent on improvements this year, as a lump sum. Record that under CapEx; the spreadsheet keeps it off the totals.</t>
  </si>
  <si>
    <t>Total expenses</t>
  </si>
  <si>
    <t>Lines 5 through 19 added up, including the cells you fill in for lines 12, 13a and 18.</t>
  </si>
  <si>
    <t>Income or loss</t>
  </si>
  <si>
    <t>Line 3 minus line 20. If it is a loss, the at-risk rules (Form 6198) and, on line 22, the passive activity loss rules (Form 8582) can limit how much you deduct.</t>
  </si>
  <si>
    <t>Examples only. Your Expenses tab starts empty. Do not import this tab into Rentlab.</t>
  </si>
  <si>
    <t>Example: Lender, January mortgage payment</t>
  </si>
  <si>
    <t>Principal and interest. The principal is not deductible; the interest goes on line 12, from Form 1098.</t>
  </si>
  <si>
    <t>Debit</t>
  </si>
  <si>
    <t>Example: Insurance company, landlord policy for 2026</t>
  </si>
  <si>
    <t>Example: Locksmith, replaced broken back-door lock</t>
  </si>
  <si>
    <t>Repair</t>
  </si>
  <si>
    <t>Example: Listing site, rental ad</t>
  </si>
  <si>
    <t>Example: Painter, repainted bedroom between tenants</t>
  </si>
  <si>
    <t>Example: Plumber, replaced water heater</t>
  </si>
  <si>
    <t>Improvement</t>
  </si>
  <si>
    <t>IRS Publication 527, Table 1-1, lists a water heater as an improvement.</t>
  </si>
  <si>
    <t>Example: Tax preparer, rental part of 2025 return</t>
  </si>
  <si>
    <t>Example: County, first-half property tax</t>
  </si>
  <si>
    <t>Example: Hardware store, kitchen faucet</t>
  </si>
  <si>
    <t>Not sure</t>
  </si>
  <si>
    <t>Replaced a leaking faucet. Check the repairs guide before filing.</t>
  </si>
  <si>
    <t>Example: City water and sewer bill</t>
  </si>
  <si>
    <t>Example: Property manager, April fee</t>
  </si>
  <si>
    <t>Example: Cleaning service, cleaning between tenants</t>
  </si>
  <si>
    <t>Example: Hardware store, smoke detector batteries</t>
  </si>
  <si>
    <t>Example: Hardware store, returned unused batteries</t>
  </si>
  <si>
    <t>A refund is a negative amount in the same category.</t>
  </si>
  <si>
    <t>Refund</t>
  </si>
</sst>
</file>

<file path=xl/styles.xml><?xml version="1.0" encoding="utf-8"?>
<styleSheet xmlns="http://schemas.openxmlformats.org/spreadsheetml/2006/main">
  <numFmts count="1">
    <numFmt numFmtId="164" formatCode="mm/dd/yyyy"/>
  </numFmts>
  <fonts count="5">
    <font>
      <sz val="11"/>
      <color rgb="FF000000"/>
      <name val="Calibri"/>
      <family val="2"/>
    </font>
    <font>
      <b/>
      <sz val="11"/>
      <color rgb="FF000000"/>
      <name val="Calibri"/>
      <family val="2"/>
    </font>
    <font>
      <b/>
      <sz val="14"/>
      <color rgb="FF000000"/>
      <name val="Calibri"/>
      <family val="2"/>
    </font>
    <font>
      <u/>
      <sz val="11"/>
      <color rgb="FF0563C1"/>
      <name val="Calibri"/>
      <family val="2"/>
    </font>
    <font>
      <sz val="11"/>
      <color rgb="FF595959"/>
      <name val="Calibri"/>
      <family val="2"/>
    </font>
  </fonts>
  <fills count="5">
    <fill>
      <patternFill patternType="none"/>
    </fill>
    <fill>
      <patternFill patternType="gray125"/>
    </fill>
    <fill>
      <patternFill patternType="solid">
        <fgColor rgb="FFFFF2CC"/>
        <bgColor indexed="64"/>
      </patternFill>
    </fill>
    <fill>
      <patternFill patternType="solid">
        <fgColor rgb="FFEDEDED"/>
        <bgColor indexed="64"/>
      </patternFill>
    </fill>
    <fill>
      <patternFill patternType="solid">
        <fgColor rgb="FFD9E1F2"/>
        <bgColor indexed="64"/>
      </patternFill>
    </fill>
  </fills>
  <borders count="1">
    <border>
      <left/>
      <right/>
      <top/>
      <bottom/>
      <diagonal/>
    </border>
  </borders>
  <cellStyleXfs count="1">
    <xf numFmtId="0" fontId="0" fillId="0" borderId="0"/>
  </cellStyleXfs>
  <cellXfs count="14">
    <xf numFmtId="0" fontId="0" fillId="0" borderId="0" xfId="0"/>
    <xf numFmtId="0" fontId="1" fillId="4" borderId="0" xfId="0" applyFont="1" applyFill="1" applyAlignment="1">
      <alignment vertical="top" wrapText="1"/>
    </xf>
    <xf numFmtId="0" fontId="2" fillId="0" borderId="0" xfId="0" applyFont="1"/>
    <xf numFmtId="0" fontId="0" fillId="0" borderId="0" xfId="0" applyAlignment="1">
      <alignment vertical="top" wrapText="1"/>
    </xf>
    <xf numFmtId="164" fontId="0" fillId="0" borderId="0" xfId="0" applyNumberFormat="1"/>
    <xf numFmtId="4" fontId="0" fillId="0" borderId="0" xfId="0" applyNumberFormat="1"/>
    <xf numFmtId="0" fontId="0" fillId="3" borderId="0" xfId="0" applyFill="1"/>
    <xf numFmtId="4" fontId="0" fillId="2" borderId="0" xfId="0" applyNumberFormat="1" applyFill="1"/>
    <xf numFmtId="0" fontId="3" fillId="0" borderId="0" xfId="0" applyFont="1" applyAlignment="1">
      <alignment vertical="top" wrapText="1"/>
    </xf>
    <xf numFmtId="0" fontId="1" fillId="0" borderId="0" xfId="0" applyFont="1" applyAlignment="1">
      <alignment vertical="top" wrapText="1"/>
    </xf>
    <xf numFmtId="0" fontId="0" fillId="2" borderId="0" xfId="0" applyFill="1"/>
    <xf numFmtId="4" fontId="1" fillId="0" borderId="0" xfId="0" applyNumberFormat="1" applyFont="1"/>
    <xf numFmtId="0" fontId="4" fillId="0" borderId="0" xfId="0" applyFont="1" applyAlignment="1">
      <alignment vertical="top" wrapText="1"/>
    </xf>
    <xf numFmtId="0" fontId="1" fillId="0" borderId="0" xfId="0" applyFont="1"/>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 Id="rId8"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46"/>
  <sheetViews>
    <sheetView tabSelected="1" workbookViewId="0">
      <selection activeCell="A1" sqref="A1"/>
    </sheetView>
  </sheetViews>
  <sheetFormatPr defaultRowHeight="15"/>
  <cols>
    <col min="1" max="1" width="110" customWidth="1"/>
  </cols>
  <sheetData>
    <row r="1" ht="21" customHeight="1">
      <c r="A1" s="2" t="s">
        <v>0</v>
      </c>
    </row>
    <row r="2">
      <c r="A2" s="8" t="str">
        <f>HYPERLINK("https://www.rentlab.app/learn/rental-property-expense-spreadsheet?utm_source=expense-spreadsheet&amp;utm_medium=xlsx&amp;utm_campaign=first-rental","Instructions, examples and updates: rentlab.app/learn/rental-property-expense-spreadsheet")</f>
        <v>Instructions, examples and updates: rentlab.app/learn/rental-property-expense-spreadsheet</v>
      </c>
    </row>
    <row r="3" ht="33" customHeight="1">
      <c r="A3" s="12" t="s">
        <v>1</v>
      </c>
    </row>
    <row r="5">
      <c r="A5" s="9" t="s">
        <v>2</v>
      </c>
    </row>
    <row r="6" ht="33" customHeight="1">
      <c r="A6" s="3" t="s">
        <v>3</v>
      </c>
    </row>
    <row r="7" ht="33" customHeight="1">
      <c r="A7" s="3" t="s">
        <v>4</v>
      </c>
    </row>
    <row r="8" ht="33" customHeight="1">
      <c r="A8" s="3" t="s">
        <v>5</v>
      </c>
    </row>
    <row r="9">
      <c r="A9" s="8" t="str">
        <f>HYPERLINK("https://www.rentlab.app/blog/rental-property-repairs-vs-improvements?utm_source=expense-spreadsheet&amp;utm_medium=xlsx&amp;utm_campaign=first-rental","Not sure which it is? Read our guide: rentlab.app/blog/rental-property-repairs-vs-improvements")</f>
        <v>Not sure which it is? Read our guide: rentlab.app/blog/rental-property-repairs-vs-improvements</v>
      </c>
    </row>
    <row r="10" ht="48" customHeight="1">
      <c r="A10" s="3" t="s">
        <v>6</v>
      </c>
    </row>
    <row r="11">
      <c r="A11" s="3" t="s">
        <v>7</v>
      </c>
    </row>
    <row r="13">
      <c r="A13" s="9" t="s">
        <v>8</v>
      </c>
    </row>
    <row r="14" ht="48" customHeight="1">
      <c r="A14" s="3" t="s">
        <v>9</v>
      </c>
    </row>
    <row r="15" ht="33" customHeight="1">
      <c r="A15" s="3" t="s">
        <v>10</v>
      </c>
    </row>
    <row r="16">
      <c r="A16" s="3" t="s">
        <v>11</v>
      </c>
    </row>
    <row r="17">
      <c r="A17" s="3" t="s">
        <v>12</v>
      </c>
    </row>
    <row r="18" ht="33" customHeight="1">
      <c r="A18" s="3" t="s">
        <v>13</v>
      </c>
    </row>
    <row r="19" ht="33" customHeight="1">
      <c r="A19" s="3" t="s">
        <v>14</v>
      </c>
    </row>
    <row r="20" ht="33" customHeight="1">
      <c r="A20" s="3" t="s">
        <v>15</v>
      </c>
    </row>
    <row r="21">
      <c r="A21" s="3" t="s">
        <v>16</v>
      </c>
    </row>
    <row r="22">
      <c r="A22" s="3" t="s">
        <v>17</v>
      </c>
    </row>
    <row r="23">
      <c r="A23" s="3" t="s">
        <v>18</v>
      </c>
    </row>
    <row r="25">
      <c r="A25" s="9" t="s">
        <v>19</v>
      </c>
    </row>
    <row r="26">
      <c r="A26" s="3" t="s">
        <v>20</v>
      </c>
    </row>
    <row r="27" ht="63" customHeight="1">
      <c r="A27" s="3" t="s">
        <v>21</v>
      </c>
    </row>
    <row r="28" ht="33" customHeight="1">
      <c r="A28" s="3" t="s">
        <v>22</v>
      </c>
    </row>
    <row r="29" ht="33" customHeight="1">
      <c r="A29" s="3" t="s">
        <v>23</v>
      </c>
    </row>
    <row r="30" ht="33" customHeight="1">
      <c r="A30" s="3" t="s">
        <v>24</v>
      </c>
    </row>
    <row r="31" ht="48" customHeight="1">
      <c r="A31" s="3" t="s">
        <v>25</v>
      </c>
    </row>
    <row r="32" ht="48" customHeight="1">
      <c r="A32" s="3" t="s">
        <v>26</v>
      </c>
    </row>
    <row r="33">
      <c r="A33" s="8" t="str">
        <f>HYPERLINK("https://www.rentlab.app/signup?utm_source=expense-spreadsheet&amp;utm_medium=xlsx&amp;utm_campaign=first-rental","Try Rentlab free, for up to 2 units with no credit card: rentlab.app/signup")</f>
        <v>Try Rentlab free, for up to 2 units with no credit card: rentlab.app/signup</v>
      </c>
    </row>
    <row r="35">
      <c r="A35" s="9" t="s">
        <v>27</v>
      </c>
    </row>
    <row r="36" ht="33" customHeight="1">
      <c r="A36" s="3" t="s">
        <v>28</v>
      </c>
    </row>
    <row r="37" ht="48" customHeight="1">
      <c r="A37" s="3" t="s">
        <v>29</v>
      </c>
    </row>
    <row r="39">
      <c r="A39" s="9" t="s">
        <v>30</v>
      </c>
    </row>
    <row r="40">
      <c r="A40" s="8" t="str">
        <f>HYPERLINK("https://www.irs.gov/instructions/i1040se","IRS: 2025 Instructions for Schedule E")</f>
        <v>IRS: 2025 Instructions for Schedule E</v>
      </c>
    </row>
    <row r="41">
      <c r="A41" s="8" t="str">
        <f>HYPERLINK("https://www.irs.gov/publications/p527","IRS Publication 527")</f>
        <v>IRS Publication 527</v>
      </c>
    </row>
    <row r="42">
      <c r="A42" s="8" t="str">
        <f>HYPERLINK("https://www.irs.gov/pub/irs-dft/f1040se--dft.pdf","IRS: 2026 Schedule E (early release draft)")</f>
        <v>IRS: 2026 Schedule E (early release draft)</v>
      </c>
    </row>
    <row r="43">
      <c r="A43" s="8" t="str">
        <f>HYPERLINK("https://www.irs.gov/pub/irs-dft/i1040se--dft.pdf","IRS: 2026 Instructions for Schedule E (draft)")</f>
        <v>IRS: 2026 Instructions for Schedule E (draft)</v>
      </c>
    </row>
    <row r="44">
      <c r="A44" s="8" t="str">
        <f>HYPERLINK("https://www.irs.gov/tax-professionals/standard-mileage-rates","IRS: Standard mileage rates")</f>
        <v>IRS: Standard mileage rates</v>
      </c>
    </row>
    <row r="45">
      <c r="A45" s="8" t="str">
        <f>HYPERLINK("https://www.irs.gov/businesses/small-businesses-self-employed/tangible-property-final-regulations","IRS: Tangible property regulations FAQ")</f>
        <v>IRS: Tangible property regulations FAQ</v>
      </c>
    </row>
    <row r="46" ht="33" customHeight="1">
      <c r="A46" s="12" t="s">
        <v>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1"/>
  <sheetViews>
    <sheetView workbookViewId="0">
      <pane ySplit="1" topLeftCell="A2" activePane="bottomLeft" state="frozen"/>
      <selection pane="bottomLeft" activeCell="A2" sqref="A2"/>
    </sheetView>
  </sheetViews>
  <sheetFormatPr defaultRowHeight="15"/>
  <cols>
    <col min="1" max="1" width="24" customWidth="1"/>
    <col min="2" max="2" width="56" customWidth="1"/>
    <col min="3" max="3" width="3" customWidth="1"/>
    <col min="4" max="4" width="60" customWidth="1"/>
  </cols>
  <sheetData>
    <row r="1" ht="33" customHeight="1">
      <c r="A1" s="1" t="s">
        <v>32</v>
      </c>
      <c r="B1" s="1" t="s">
        <v>33</v>
      </c>
      <c r="D1" s="12" t="s">
        <v>34</v>
      </c>
    </row>
    <row r="2" ht="33" customHeight="1">
      <c r="A2" s="10" t="s">
        <v>35</v>
      </c>
      <c r="B2" s="10"/>
      <c r="D2" s="12" t="s">
        <v>36</v>
      </c>
    </row>
    <row r="3">
      <c r="A3" s="10" t="s">
        <v>37</v>
      </c>
      <c r="B3" s="10"/>
    </row>
    <row r="4">
      <c r="A4" s="10" t="s">
        <v>38</v>
      </c>
      <c r="B4" s="10"/>
    </row>
    <row r="5">
      <c r="A5" s="10"/>
      <c r="B5" s="10"/>
    </row>
    <row r="6">
      <c r="A6" s="10"/>
      <c r="B6" s="10"/>
    </row>
    <row r="7">
      <c r="A7" s="10"/>
      <c r="B7" s="10"/>
    </row>
    <row r="8">
      <c r="A8" s="10"/>
      <c r="B8" s="10"/>
    </row>
    <row r="9">
      <c r="A9" s="10"/>
      <c r="B9" s="10"/>
    </row>
    <row r="10">
      <c r="A10" s="10"/>
      <c r="B10" s="10"/>
    </row>
    <row r="11">
      <c r="A11" s="10"/>
      <c r="B11"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001"/>
  <sheetViews>
    <sheetView workbookViewId="0">
      <pane ySplit="1" topLeftCell="A2" activePane="bottomLeft" state="frozen"/>
      <selection pane="bottomLeft" activeCell="A2" sqref="A2"/>
    </sheetView>
  </sheetViews>
  <sheetFormatPr defaultRowHeight="15"/>
  <cols>
    <col min="1" max="1" width="12" customWidth="1"/>
    <col min="2" max="2" width="42" customWidth="1"/>
    <col min="3" max="3" width="12" customWidth="1"/>
    <col min="4" max="4" width="26" customWidth="1"/>
    <col min="5" max="5" width="16" customWidth="1"/>
    <col min="6" max="6" width="22" customWidth="1"/>
    <col min="7" max="7" width="40" customWidth="1"/>
    <col min="8" max="8" width="18" customWidth="1"/>
    <col min="9" max="9" width="10" customWidth="1"/>
  </cols>
  <sheetData>
    <row r="1">
      <c r="A1" s="1" t="s">
        <v>39</v>
      </c>
      <c r="B1" s="1" t="s">
        <v>40</v>
      </c>
      <c r="C1" s="1" t="s">
        <v>41</v>
      </c>
      <c r="D1" s="1" t="s">
        <v>42</v>
      </c>
      <c r="E1" s="1" t="s">
        <v>43</v>
      </c>
      <c r="F1" s="1" t="s">
        <v>44</v>
      </c>
      <c r="G1" s="1" t="s">
        <v>45</v>
      </c>
      <c r="H1" s="1" t="s">
        <v>46</v>
      </c>
      <c r="I1" s="1" t="s">
        <v>47</v>
      </c>
    </row>
    <row r="2">
      <c r="A2" s="4"/>
      <c r="C2" s="5"/>
      <c r="H2" s="6">
        <f>IF(D2="","",IFERROR(IF(EXACT(VLOOKUP(D2,Categories!$A$2:$A$16,1,FALSE),D2),VLOOKUP(D2,Categories!$A$2:$B$16,2,FALSE),"Fix the capitals"),"Check the category"))</f>
      </c>
      <c r="I2" s="6">
        <f>IF(C2="","",IF(C2&lt;0,"Refund","Debit"))</f>
      </c>
    </row>
    <row r="3">
      <c r="A3" s="4"/>
      <c r="C3" s="5"/>
      <c r="H3" s="6">
        <f>IF(D3="","",IFERROR(IF(EXACT(VLOOKUP(D3,Categories!$A$2:$A$16,1,FALSE),D3),VLOOKUP(D3,Categories!$A$2:$B$16,2,FALSE),"Fix the capitals"),"Check the category"))</f>
      </c>
      <c r="I3" s="6">
        <f>IF(C3="","",IF(C3&lt;0,"Refund","Debit"))</f>
      </c>
    </row>
    <row r="4">
      <c r="A4" s="4"/>
      <c r="C4" s="5"/>
      <c r="H4" s="6">
        <f>IF(D4="","",IFERROR(IF(EXACT(VLOOKUP(D4,Categories!$A$2:$A$16,1,FALSE),D4),VLOOKUP(D4,Categories!$A$2:$B$16,2,FALSE),"Fix the capitals"),"Check the category"))</f>
      </c>
      <c r="I4" s="6">
        <f>IF(C4="","",IF(C4&lt;0,"Refund","Debit"))</f>
      </c>
    </row>
    <row r="5">
      <c r="A5" s="4"/>
      <c r="C5" s="5"/>
      <c r="H5" s="6">
        <f>IF(D5="","",IFERROR(IF(EXACT(VLOOKUP(D5,Categories!$A$2:$A$16,1,FALSE),D5),VLOOKUP(D5,Categories!$A$2:$B$16,2,FALSE),"Fix the capitals"),"Check the category"))</f>
      </c>
      <c r="I5" s="6">
        <f>IF(C5="","",IF(C5&lt;0,"Refund","Debit"))</f>
      </c>
    </row>
    <row r="6">
      <c r="A6" s="4"/>
      <c r="C6" s="5"/>
      <c r="H6" s="6">
        <f>IF(D6="","",IFERROR(IF(EXACT(VLOOKUP(D6,Categories!$A$2:$A$16,1,FALSE),D6),VLOOKUP(D6,Categories!$A$2:$B$16,2,FALSE),"Fix the capitals"),"Check the category"))</f>
      </c>
      <c r="I6" s="6">
        <f>IF(C6="","",IF(C6&lt;0,"Refund","Debit"))</f>
      </c>
    </row>
    <row r="7">
      <c r="A7" s="4"/>
      <c r="C7" s="5"/>
      <c r="H7" s="6">
        <f>IF(D7="","",IFERROR(IF(EXACT(VLOOKUP(D7,Categories!$A$2:$A$16,1,FALSE),D7),VLOOKUP(D7,Categories!$A$2:$B$16,2,FALSE),"Fix the capitals"),"Check the category"))</f>
      </c>
      <c r="I7" s="6">
        <f>IF(C7="","",IF(C7&lt;0,"Refund","Debit"))</f>
      </c>
    </row>
    <row r="8">
      <c r="A8" s="4"/>
      <c r="C8" s="5"/>
      <c r="H8" s="6">
        <f>IF(D8="","",IFERROR(IF(EXACT(VLOOKUP(D8,Categories!$A$2:$A$16,1,FALSE),D8),VLOOKUP(D8,Categories!$A$2:$B$16,2,FALSE),"Fix the capitals"),"Check the category"))</f>
      </c>
      <c r="I8" s="6">
        <f>IF(C8="","",IF(C8&lt;0,"Refund","Debit"))</f>
      </c>
    </row>
    <row r="9">
      <c r="A9" s="4"/>
      <c r="C9" s="5"/>
      <c r="H9" s="6">
        <f>IF(D9="","",IFERROR(IF(EXACT(VLOOKUP(D9,Categories!$A$2:$A$16,1,FALSE),D9),VLOOKUP(D9,Categories!$A$2:$B$16,2,FALSE),"Fix the capitals"),"Check the category"))</f>
      </c>
      <c r="I9" s="6">
        <f>IF(C9="","",IF(C9&lt;0,"Refund","Debit"))</f>
      </c>
    </row>
    <row r="10">
      <c r="A10" s="4"/>
      <c r="C10" s="5"/>
      <c r="H10" s="6">
        <f>IF(D10="","",IFERROR(IF(EXACT(VLOOKUP(D10,Categories!$A$2:$A$16,1,FALSE),D10),VLOOKUP(D10,Categories!$A$2:$B$16,2,FALSE),"Fix the capitals"),"Check the category"))</f>
      </c>
      <c r="I10" s="6">
        <f>IF(C10="","",IF(C10&lt;0,"Refund","Debit"))</f>
      </c>
    </row>
    <row r="11">
      <c r="A11" s="4"/>
      <c r="C11" s="5"/>
      <c r="H11" s="6">
        <f>IF(D11="","",IFERROR(IF(EXACT(VLOOKUP(D11,Categories!$A$2:$A$16,1,FALSE),D11),VLOOKUP(D11,Categories!$A$2:$B$16,2,FALSE),"Fix the capitals"),"Check the category"))</f>
      </c>
      <c r="I11" s="6">
        <f>IF(C11="","",IF(C11&lt;0,"Refund","Debit"))</f>
      </c>
    </row>
    <row r="12">
      <c r="A12" s="4"/>
      <c r="C12" s="5"/>
      <c r="H12" s="6">
        <f>IF(D12="","",IFERROR(IF(EXACT(VLOOKUP(D12,Categories!$A$2:$A$16,1,FALSE),D12),VLOOKUP(D12,Categories!$A$2:$B$16,2,FALSE),"Fix the capitals"),"Check the category"))</f>
      </c>
      <c r="I12" s="6">
        <f>IF(C12="","",IF(C12&lt;0,"Refund","Debit"))</f>
      </c>
    </row>
    <row r="13">
      <c r="A13" s="4"/>
      <c r="C13" s="5"/>
      <c r="H13" s="6">
        <f>IF(D13="","",IFERROR(IF(EXACT(VLOOKUP(D13,Categories!$A$2:$A$16,1,FALSE),D13),VLOOKUP(D13,Categories!$A$2:$B$16,2,FALSE),"Fix the capitals"),"Check the category"))</f>
      </c>
      <c r="I13" s="6">
        <f>IF(C13="","",IF(C13&lt;0,"Refund","Debit"))</f>
      </c>
    </row>
    <row r="14">
      <c r="A14" s="4"/>
      <c r="C14" s="5"/>
      <c r="H14" s="6">
        <f>IF(D14="","",IFERROR(IF(EXACT(VLOOKUP(D14,Categories!$A$2:$A$16,1,FALSE),D14),VLOOKUP(D14,Categories!$A$2:$B$16,2,FALSE),"Fix the capitals"),"Check the category"))</f>
      </c>
      <c r="I14" s="6">
        <f>IF(C14="","",IF(C14&lt;0,"Refund","Debit"))</f>
      </c>
    </row>
    <row r="15">
      <c r="A15" s="4"/>
      <c r="C15" s="5"/>
      <c r="H15" s="6">
        <f>IF(D15="","",IFERROR(IF(EXACT(VLOOKUP(D15,Categories!$A$2:$A$16,1,FALSE),D15),VLOOKUP(D15,Categories!$A$2:$B$16,2,FALSE),"Fix the capitals"),"Check the category"))</f>
      </c>
      <c r="I15" s="6">
        <f>IF(C15="","",IF(C15&lt;0,"Refund","Debit"))</f>
      </c>
    </row>
    <row r="16">
      <c r="A16" s="4"/>
      <c r="C16" s="5"/>
      <c r="H16" s="6">
        <f>IF(D16="","",IFERROR(IF(EXACT(VLOOKUP(D16,Categories!$A$2:$A$16,1,FALSE),D16),VLOOKUP(D16,Categories!$A$2:$B$16,2,FALSE),"Fix the capitals"),"Check the category"))</f>
      </c>
      <c r="I16" s="6">
        <f>IF(C16="","",IF(C16&lt;0,"Refund","Debit"))</f>
      </c>
    </row>
    <row r="17">
      <c r="A17" s="4"/>
      <c r="C17" s="5"/>
      <c r="H17" s="6">
        <f>IF(D17="","",IFERROR(IF(EXACT(VLOOKUP(D17,Categories!$A$2:$A$16,1,FALSE),D17),VLOOKUP(D17,Categories!$A$2:$B$16,2,FALSE),"Fix the capitals"),"Check the category"))</f>
      </c>
      <c r="I17" s="6">
        <f>IF(C17="","",IF(C17&lt;0,"Refund","Debit"))</f>
      </c>
    </row>
    <row r="18">
      <c r="A18" s="4"/>
      <c r="C18" s="5"/>
      <c r="H18" s="6">
        <f>IF(D18="","",IFERROR(IF(EXACT(VLOOKUP(D18,Categories!$A$2:$A$16,1,FALSE),D18),VLOOKUP(D18,Categories!$A$2:$B$16,2,FALSE),"Fix the capitals"),"Check the category"))</f>
      </c>
      <c r="I18" s="6">
        <f>IF(C18="","",IF(C18&lt;0,"Refund","Debit"))</f>
      </c>
    </row>
    <row r="19">
      <c r="A19" s="4"/>
      <c r="C19" s="5"/>
      <c r="H19" s="6">
        <f>IF(D19="","",IFERROR(IF(EXACT(VLOOKUP(D19,Categories!$A$2:$A$16,1,FALSE),D19),VLOOKUP(D19,Categories!$A$2:$B$16,2,FALSE),"Fix the capitals"),"Check the category"))</f>
      </c>
      <c r="I19" s="6">
        <f>IF(C19="","",IF(C19&lt;0,"Refund","Debit"))</f>
      </c>
    </row>
    <row r="20">
      <c r="A20" s="4"/>
      <c r="C20" s="5"/>
      <c r="H20" s="6">
        <f>IF(D20="","",IFERROR(IF(EXACT(VLOOKUP(D20,Categories!$A$2:$A$16,1,FALSE),D20),VLOOKUP(D20,Categories!$A$2:$B$16,2,FALSE),"Fix the capitals"),"Check the category"))</f>
      </c>
      <c r="I20" s="6">
        <f>IF(C20="","",IF(C20&lt;0,"Refund","Debit"))</f>
      </c>
    </row>
    <row r="21">
      <c r="A21" s="4"/>
      <c r="C21" s="5"/>
      <c r="H21" s="6">
        <f>IF(D21="","",IFERROR(IF(EXACT(VLOOKUP(D21,Categories!$A$2:$A$16,1,FALSE),D21),VLOOKUP(D21,Categories!$A$2:$B$16,2,FALSE),"Fix the capitals"),"Check the category"))</f>
      </c>
      <c r="I21" s="6">
        <f>IF(C21="","",IF(C21&lt;0,"Refund","Debit"))</f>
      </c>
    </row>
    <row r="22">
      <c r="A22" s="4"/>
      <c r="C22" s="5"/>
      <c r="H22" s="6">
        <f>IF(D22="","",IFERROR(IF(EXACT(VLOOKUP(D22,Categories!$A$2:$A$16,1,FALSE),D22),VLOOKUP(D22,Categories!$A$2:$B$16,2,FALSE),"Fix the capitals"),"Check the category"))</f>
      </c>
      <c r="I22" s="6">
        <f>IF(C22="","",IF(C22&lt;0,"Refund","Debit"))</f>
      </c>
    </row>
    <row r="23">
      <c r="A23" s="4"/>
      <c r="C23" s="5"/>
      <c r="H23" s="6">
        <f>IF(D23="","",IFERROR(IF(EXACT(VLOOKUP(D23,Categories!$A$2:$A$16,1,FALSE),D23),VLOOKUP(D23,Categories!$A$2:$B$16,2,FALSE),"Fix the capitals"),"Check the category"))</f>
      </c>
      <c r="I23" s="6">
        <f>IF(C23="","",IF(C23&lt;0,"Refund","Debit"))</f>
      </c>
    </row>
    <row r="24">
      <c r="A24" s="4"/>
      <c r="C24" s="5"/>
      <c r="H24" s="6">
        <f>IF(D24="","",IFERROR(IF(EXACT(VLOOKUP(D24,Categories!$A$2:$A$16,1,FALSE),D24),VLOOKUP(D24,Categories!$A$2:$B$16,2,FALSE),"Fix the capitals"),"Check the category"))</f>
      </c>
      <c r="I24" s="6">
        <f>IF(C24="","",IF(C24&lt;0,"Refund","Debit"))</f>
      </c>
    </row>
    <row r="25">
      <c r="A25" s="4"/>
      <c r="C25" s="5"/>
      <c r="H25" s="6">
        <f>IF(D25="","",IFERROR(IF(EXACT(VLOOKUP(D25,Categories!$A$2:$A$16,1,FALSE),D25),VLOOKUP(D25,Categories!$A$2:$B$16,2,FALSE),"Fix the capitals"),"Check the category"))</f>
      </c>
      <c r="I25" s="6">
        <f>IF(C25="","",IF(C25&lt;0,"Refund","Debit"))</f>
      </c>
    </row>
    <row r="26">
      <c r="A26" s="4"/>
      <c r="C26" s="5"/>
      <c r="H26" s="6">
        <f>IF(D26="","",IFERROR(IF(EXACT(VLOOKUP(D26,Categories!$A$2:$A$16,1,FALSE),D26),VLOOKUP(D26,Categories!$A$2:$B$16,2,FALSE),"Fix the capitals"),"Check the category"))</f>
      </c>
      <c r="I26" s="6">
        <f>IF(C26="","",IF(C26&lt;0,"Refund","Debit"))</f>
      </c>
    </row>
    <row r="27">
      <c r="A27" s="4"/>
      <c r="C27" s="5"/>
      <c r="H27" s="6">
        <f>IF(D27="","",IFERROR(IF(EXACT(VLOOKUP(D27,Categories!$A$2:$A$16,1,FALSE),D27),VLOOKUP(D27,Categories!$A$2:$B$16,2,FALSE),"Fix the capitals"),"Check the category"))</f>
      </c>
      <c r="I27" s="6">
        <f>IF(C27="","",IF(C27&lt;0,"Refund","Debit"))</f>
      </c>
    </row>
    <row r="28">
      <c r="A28" s="4"/>
      <c r="C28" s="5"/>
      <c r="H28" s="6">
        <f>IF(D28="","",IFERROR(IF(EXACT(VLOOKUP(D28,Categories!$A$2:$A$16,1,FALSE),D28),VLOOKUP(D28,Categories!$A$2:$B$16,2,FALSE),"Fix the capitals"),"Check the category"))</f>
      </c>
      <c r="I28" s="6">
        <f>IF(C28="","",IF(C28&lt;0,"Refund","Debit"))</f>
      </c>
    </row>
    <row r="29">
      <c r="A29" s="4"/>
      <c r="C29" s="5"/>
      <c r="H29" s="6">
        <f>IF(D29="","",IFERROR(IF(EXACT(VLOOKUP(D29,Categories!$A$2:$A$16,1,FALSE),D29),VLOOKUP(D29,Categories!$A$2:$B$16,2,FALSE),"Fix the capitals"),"Check the category"))</f>
      </c>
      <c r="I29" s="6">
        <f>IF(C29="","",IF(C29&lt;0,"Refund","Debit"))</f>
      </c>
    </row>
    <row r="30">
      <c r="A30" s="4"/>
      <c r="C30" s="5"/>
      <c r="H30" s="6">
        <f>IF(D30="","",IFERROR(IF(EXACT(VLOOKUP(D30,Categories!$A$2:$A$16,1,FALSE),D30),VLOOKUP(D30,Categories!$A$2:$B$16,2,FALSE),"Fix the capitals"),"Check the category"))</f>
      </c>
      <c r="I30" s="6">
        <f>IF(C30="","",IF(C30&lt;0,"Refund","Debit"))</f>
      </c>
    </row>
    <row r="31">
      <c r="A31" s="4"/>
      <c r="C31" s="5"/>
      <c r="H31" s="6">
        <f>IF(D31="","",IFERROR(IF(EXACT(VLOOKUP(D31,Categories!$A$2:$A$16,1,FALSE),D31),VLOOKUP(D31,Categories!$A$2:$B$16,2,FALSE),"Fix the capitals"),"Check the category"))</f>
      </c>
      <c r="I31" s="6">
        <f>IF(C31="","",IF(C31&lt;0,"Refund","Debit"))</f>
      </c>
    </row>
    <row r="32">
      <c r="A32" s="4"/>
      <c r="C32" s="5"/>
      <c r="H32" s="6">
        <f>IF(D32="","",IFERROR(IF(EXACT(VLOOKUP(D32,Categories!$A$2:$A$16,1,FALSE),D32),VLOOKUP(D32,Categories!$A$2:$B$16,2,FALSE),"Fix the capitals"),"Check the category"))</f>
      </c>
      <c r="I32" s="6">
        <f>IF(C32="","",IF(C32&lt;0,"Refund","Debit"))</f>
      </c>
    </row>
    <row r="33">
      <c r="A33" s="4"/>
      <c r="C33" s="5"/>
      <c r="H33" s="6">
        <f>IF(D33="","",IFERROR(IF(EXACT(VLOOKUP(D33,Categories!$A$2:$A$16,1,FALSE),D33),VLOOKUP(D33,Categories!$A$2:$B$16,2,FALSE),"Fix the capitals"),"Check the category"))</f>
      </c>
      <c r="I33" s="6">
        <f>IF(C33="","",IF(C33&lt;0,"Refund","Debit"))</f>
      </c>
    </row>
    <row r="34">
      <c r="A34" s="4"/>
      <c r="C34" s="5"/>
      <c r="H34" s="6">
        <f>IF(D34="","",IFERROR(IF(EXACT(VLOOKUP(D34,Categories!$A$2:$A$16,1,FALSE),D34),VLOOKUP(D34,Categories!$A$2:$B$16,2,FALSE),"Fix the capitals"),"Check the category"))</f>
      </c>
      <c r="I34" s="6">
        <f>IF(C34="","",IF(C34&lt;0,"Refund","Debit"))</f>
      </c>
    </row>
    <row r="35">
      <c r="A35" s="4"/>
      <c r="C35" s="5"/>
      <c r="H35" s="6">
        <f>IF(D35="","",IFERROR(IF(EXACT(VLOOKUP(D35,Categories!$A$2:$A$16,1,FALSE),D35),VLOOKUP(D35,Categories!$A$2:$B$16,2,FALSE),"Fix the capitals"),"Check the category"))</f>
      </c>
      <c r="I35" s="6">
        <f>IF(C35="","",IF(C35&lt;0,"Refund","Debit"))</f>
      </c>
    </row>
    <row r="36">
      <c r="A36" s="4"/>
      <c r="C36" s="5"/>
      <c r="H36" s="6">
        <f>IF(D36="","",IFERROR(IF(EXACT(VLOOKUP(D36,Categories!$A$2:$A$16,1,FALSE),D36),VLOOKUP(D36,Categories!$A$2:$B$16,2,FALSE),"Fix the capitals"),"Check the category"))</f>
      </c>
      <c r="I36" s="6">
        <f>IF(C36="","",IF(C36&lt;0,"Refund","Debit"))</f>
      </c>
    </row>
    <row r="37">
      <c r="A37" s="4"/>
      <c r="C37" s="5"/>
      <c r="H37" s="6">
        <f>IF(D37="","",IFERROR(IF(EXACT(VLOOKUP(D37,Categories!$A$2:$A$16,1,FALSE),D37),VLOOKUP(D37,Categories!$A$2:$B$16,2,FALSE),"Fix the capitals"),"Check the category"))</f>
      </c>
      <c r="I37" s="6">
        <f>IF(C37="","",IF(C37&lt;0,"Refund","Debit"))</f>
      </c>
    </row>
    <row r="38">
      <c r="A38" s="4"/>
      <c r="C38" s="5"/>
      <c r="H38" s="6">
        <f>IF(D38="","",IFERROR(IF(EXACT(VLOOKUP(D38,Categories!$A$2:$A$16,1,FALSE),D38),VLOOKUP(D38,Categories!$A$2:$B$16,2,FALSE),"Fix the capitals"),"Check the category"))</f>
      </c>
      <c r="I38" s="6">
        <f>IF(C38="","",IF(C38&lt;0,"Refund","Debit"))</f>
      </c>
    </row>
    <row r="39">
      <c r="A39" s="4"/>
      <c r="C39" s="5"/>
      <c r="H39" s="6">
        <f>IF(D39="","",IFERROR(IF(EXACT(VLOOKUP(D39,Categories!$A$2:$A$16,1,FALSE),D39),VLOOKUP(D39,Categories!$A$2:$B$16,2,FALSE),"Fix the capitals"),"Check the category"))</f>
      </c>
      <c r="I39" s="6">
        <f>IF(C39="","",IF(C39&lt;0,"Refund","Debit"))</f>
      </c>
    </row>
    <row r="40">
      <c r="A40" s="4"/>
      <c r="C40" s="5"/>
      <c r="H40" s="6">
        <f>IF(D40="","",IFERROR(IF(EXACT(VLOOKUP(D40,Categories!$A$2:$A$16,1,FALSE),D40),VLOOKUP(D40,Categories!$A$2:$B$16,2,FALSE),"Fix the capitals"),"Check the category"))</f>
      </c>
      <c r="I40" s="6">
        <f>IF(C40="","",IF(C40&lt;0,"Refund","Debit"))</f>
      </c>
    </row>
    <row r="41">
      <c r="A41" s="4"/>
      <c r="C41" s="5"/>
      <c r="H41" s="6">
        <f>IF(D41="","",IFERROR(IF(EXACT(VLOOKUP(D41,Categories!$A$2:$A$16,1,FALSE),D41),VLOOKUP(D41,Categories!$A$2:$B$16,2,FALSE),"Fix the capitals"),"Check the category"))</f>
      </c>
      <c r="I41" s="6">
        <f>IF(C41="","",IF(C41&lt;0,"Refund","Debit"))</f>
      </c>
    </row>
    <row r="42">
      <c r="A42" s="4"/>
      <c r="C42" s="5"/>
      <c r="H42" s="6">
        <f>IF(D42="","",IFERROR(IF(EXACT(VLOOKUP(D42,Categories!$A$2:$A$16,1,FALSE),D42),VLOOKUP(D42,Categories!$A$2:$B$16,2,FALSE),"Fix the capitals"),"Check the category"))</f>
      </c>
      <c r="I42" s="6">
        <f>IF(C42="","",IF(C42&lt;0,"Refund","Debit"))</f>
      </c>
    </row>
    <row r="43">
      <c r="A43" s="4"/>
      <c r="C43" s="5"/>
      <c r="H43" s="6">
        <f>IF(D43="","",IFERROR(IF(EXACT(VLOOKUP(D43,Categories!$A$2:$A$16,1,FALSE),D43),VLOOKUP(D43,Categories!$A$2:$B$16,2,FALSE),"Fix the capitals"),"Check the category"))</f>
      </c>
      <c r="I43" s="6">
        <f>IF(C43="","",IF(C43&lt;0,"Refund","Debit"))</f>
      </c>
    </row>
    <row r="44">
      <c r="A44" s="4"/>
      <c r="C44" s="5"/>
      <c r="H44" s="6">
        <f>IF(D44="","",IFERROR(IF(EXACT(VLOOKUP(D44,Categories!$A$2:$A$16,1,FALSE),D44),VLOOKUP(D44,Categories!$A$2:$B$16,2,FALSE),"Fix the capitals"),"Check the category"))</f>
      </c>
      <c r="I44" s="6">
        <f>IF(C44="","",IF(C44&lt;0,"Refund","Debit"))</f>
      </c>
    </row>
    <row r="45">
      <c r="A45" s="4"/>
      <c r="C45" s="5"/>
      <c r="H45" s="6">
        <f>IF(D45="","",IFERROR(IF(EXACT(VLOOKUP(D45,Categories!$A$2:$A$16,1,FALSE),D45),VLOOKUP(D45,Categories!$A$2:$B$16,2,FALSE),"Fix the capitals"),"Check the category"))</f>
      </c>
      <c r="I45" s="6">
        <f>IF(C45="","",IF(C45&lt;0,"Refund","Debit"))</f>
      </c>
    </row>
    <row r="46">
      <c r="A46" s="4"/>
      <c r="C46" s="5"/>
      <c r="H46" s="6">
        <f>IF(D46="","",IFERROR(IF(EXACT(VLOOKUP(D46,Categories!$A$2:$A$16,1,FALSE),D46),VLOOKUP(D46,Categories!$A$2:$B$16,2,FALSE),"Fix the capitals"),"Check the category"))</f>
      </c>
      <c r="I46" s="6">
        <f>IF(C46="","",IF(C46&lt;0,"Refund","Debit"))</f>
      </c>
    </row>
    <row r="47">
      <c r="A47" s="4"/>
      <c r="C47" s="5"/>
      <c r="H47" s="6">
        <f>IF(D47="","",IFERROR(IF(EXACT(VLOOKUP(D47,Categories!$A$2:$A$16,1,FALSE),D47),VLOOKUP(D47,Categories!$A$2:$B$16,2,FALSE),"Fix the capitals"),"Check the category"))</f>
      </c>
      <c r="I47" s="6">
        <f>IF(C47="","",IF(C47&lt;0,"Refund","Debit"))</f>
      </c>
    </row>
    <row r="48">
      <c r="A48" s="4"/>
      <c r="C48" s="5"/>
      <c r="H48" s="6">
        <f>IF(D48="","",IFERROR(IF(EXACT(VLOOKUP(D48,Categories!$A$2:$A$16,1,FALSE),D48),VLOOKUP(D48,Categories!$A$2:$B$16,2,FALSE),"Fix the capitals"),"Check the category"))</f>
      </c>
      <c r="I48" s="6">
        <f>IF(C48="","",IF(C48&lt;0,"Refund","Debit"))</f>
      </c>
    </row>
    <row r="49">
      <c r="A49" s="4"/>
      <c r="C49" s="5"/>
      <c r="H49" s="6">
        <f>IF(D49="","",IFERROR(IF(EXACT(VLOOKUP(D49,Categories!$A$2:$A$16,1,FALSE),D49),VLOOKUP(D49,Categories!$A$2:$B$16,2,FALSE),"Fix the capitals"),"Check the category"))</f>
      </c>
      <c r="I49" s="6">
        <f>IF(C49="","",IF(C49&lt;0,"Refund","Debit"))</f>
      </c>
    </row>
    <row r="50">
      <c r="A50" s="4"/>
      <c r="C50" s="5"/>
      <c r="H50" s="6">
        <f>IF(D50="","",IFERROR(IF(EXACT(VLOOKUP(D50,Categories!$A$2:$A$16,1,FALSE),D50),VLOOKUP(D50,Categories!$A$2:$B$16,2,FALSE),"Fix the capitals"),"Check the category"))</f>
      </c>
      <c r="I50" s="6">
        <f>IF(C50="","",IF(C50&lt;0,"Refund","Debit"))</f>
      </c>
    </row>
    <row r="51">
      <c r="A51" s="4"/>
      <c r="C51" s="5"/>
      <c r="H51" s="6">
        <f>IF(D51="","",IFERROR(IF(EXACT(VLOOKUP(D51,Categories!$A$2:$A$16,1,FALSE),D51),VLOOKUP(D51,Categories!$A$2:$B$16,2,FALSE),"Fix the capitals"),"Check the category"))</f>
      </c>
      <c r="I51" s="6">
        <f>IF(C51="","",IF(C51&lt;0,"Refund","Debit"))</f>
      </c>
    </row>
    <row r="52">
      <c r="A52" s="4"/>
      <c r="C52" s="5"/>
      <c r="H52" s="6">
        <f>IF(D52="","",IFERROR(IF(EXACT(VLOOKUP(D52,Categories!$A$2:$A$16,1,FALSE),D52),VLOOKUP(D52,Categories!$A$2:$B$16,2,FALSE),"Fix the capitals"),"Check the category"))</f>
      </c>
      <c r="I52" s="6">
        <f>IF(C52="","",IF(C52&lt;0,"Refund","Debit"))</f>
      </c>
    </row>
    <row r="53">
      <c r="A53" s="4"/>
      <c r="C53" s="5"/>
      <c r="H53" s="6">
        <f>IF(D53="","",IFERROR(IF(EXACT(VLOOKUP(D53,Categories!$A$2:$A$16,1,FALSE),D53),VLOOKUP(D53,Categories!$A$2:$B$16,2,FALSE),"Fix the capitals"),"Check the category"))</f>
      </c>
      <c r="I53" s="6">
        <f>IF(C53="","",IF(C53&lt;0,"Refund","Debit"))</f>
      </c>
    </row>
    <row r="54">
      <c r="A54" s="4"/>
      <c r="C54" s="5"/>
      <c r="H54" s="6">
        <f>IF(D54="","",IFERROR(IF(EXACT(VLOOKUP(D54,Categories!$A$2:$A$16,1,FALSE),D54),VLOOKUP(D54,Categories!$A$2:$B$16,2,FALSE),"Fix the capitals"),"Check the category"))</f>
      </c>
      <c r="I54" s="6">
        <f>IF(C54="","",IF(C54&lt;0,"Refund","Debit"))</f>
      </c>
    </row>
    <row r="55">
      <c r="A55" s="4"/>
      <c r="C55" s="5"/>
      <c r="H55" s="6">
        <f>IF(D55="","",IFERROR(IF(EXACT(VLOOKUP(D55,Categories!$A$2:$A$16,1,FALSE),D55),VLOOKUP(D55,Categories!$A$2:$B$16,2,FALSE),"Fix the capitals"),"Check the category"))</f>
      </c>
      <c r="I55" s="6">
        <f>IF(C55="","",IF(C55&lt;0,"Refund","Debit"))</f>
      </c>
    </row>
    <row r="56">
      <c r="A56" s="4"/>
      <c r="C56" s="5"/>
      <c r="H56" s="6">
        <f>IF(D56="","",IFERROR(IF(EXACT(VLOOKUP(D56,Categories!$A$2:$A$16,1,FALSE),D56),VLOOKUP(D56,Categories!$A$2:$B$16,2,FALSE),"Fix the capitals"),"Check the category"))</f>
      </c>
      <c r="I56" s="6">
        <f>IF(C56="","",IF(C56&lt;0,"Refund","Debit"))</f>
      </c>
    </row>
    <row r="57">
      <c r="A57" s="4"/>
      <c r="C57" s="5"/>
      <c r="H57" s="6">
        <f>IF(D57="","",IFERROR(IF(EXACT(VLOOKUP(D57,Categories!$A$2:$A$16,1,FALSE),D57),VLOOKUP(D57,Categories!$A$2:$B$16,2,FALSE),"Fix the capitals"),"Check the category"))</f>
      </c>
      <c r="I57" s="6">
        <f>IF(C57="","",IF(C57&lt;0,"Refund","Debit"))</f>
      </c>
    </row>
    <row r="58">
      <c r="A58" s="4"/>
      <c r="C58" s="5"/>
      <c r="H58" s="6">
        <f>IF(D58="","",IFERROR(IF(EXACT(VLOOKUP(D58,Categories!$A$2:$A$16,1,FALSE),D58),VLOOKUP(D58,Categories!$A$2:$B$16,2,FALSE),"Fix the capitals"),"Check the category"))</f>
      </c>
      <c r="I58" s="6">
        <f>IF(C58="","",IF(C58&lt;0,"Refund","Debit"))</f>
      </c>
    </row>
    <row r="59">
      <c r="A59" s="4"/>
      <c r="C59" s="5"/>
      <c r="H59" s="6">
        <f>IF(D59="","",IFERROR(IF(EXACT(VLOOKUP(D59,Categories!$A$2:$A$16,1,FALSE),D59),VLOOKUP(D59,Categories!$A$2:$B$16,2,FALSE),"Fix the capitals"),"Check the category"))</f>
      </c>
      <c r="I59" s="6">
        <f>IF(C59="","",IF(C59&lt;0,"Refund","Debit"))</f>
      </c>
    </row>
    <row r="60">
      <c r="A60" s="4"/>
      <c r="C60" s="5"/>
      <c r="H60" s="6">
        <f>IF(D60="","",IFERROR(IF(EXACT(VLOOKUP(D60,Categories!$A$2:$A$16,1,FALSE),D60),VLOOKUP(D60,Categories!$A$2:$B$16,2,FALSE),"Fix the capitals"),"Check the category"))</f>
      </c>
      <c r="I60" s="6">
        <f>IF(C60="","",IF(C60&lt;0,"Refund","Debit"))</f>
      </c>
    </row>
    <row r="61">
      <c r="A61" s="4"/>
      <c r="C61" s="5"/>
      <c r="H61" s="6">
        <f>IF(D61="","",IFERROR(IF(EXACT(VLOOKUP(D61,Categories!$A$2:$A$16,1,FALSE),D61),VLOOKUP(D61,Categories!$A$2:$B$16,2,FALSE),"Fix the capitals"),"Check the category"))</f>
      </c>
      <c r="I61" s="6">
        <f>IF(C61="","",IF(C61&lt;0,"Refund","Debit"))</f>
      </c>
    </row>
    <row r="62">
      <c r="A62" s="4"/>
      <c r="C62" s="5"/>
      <c r="H62" s="6">
        <f>IF(D62="","",IFERROR(IF(EXACT(VLOOKUP(D62,Categories!$A$2:$A$16,1,FALSE),D62),VLOOKUP(D62,Categories!$A$2:$B$16,2,FALSE),"Fix the capitals"),"Check the category"))</f>
      </c>
      <c r="I62" s="6">
        <f>IF(C62="","",IF(C62&lt;0,"Refund","Debit"))</f>
      </c>
    </row>
    <row r="63">
      <c r="A63" s="4"/>
      <c r="C63" s="5"/>
      <c r="H63" s="6">
        <f>IF(D63="","",IFERROR(IF(EXACT(VLOOKUP(D63,Categories!$A$2:$A$16,1,FALSE),D63),VLOOKUP(D63,Categories!$A$2:$B$16,2,FALSE),"Fix the capitals"),"Check the category"))</f>
      </c>
      <c r="I63" s="6">
        <f>IF(C63="","",IF(C63&lt;0,"Refund","Debit"))</f>
      </c>
    </row>
    <row r="64">
      <c r="A64" s="4"/>
      <c r="C64" s="5"/>
      <c r="H64" s="6">
        <f>IF(D64="","",IFERROR(IF(EXACT(VLOOKUP(D64,Categories!$A$2:$A$16,1,FALSE),D64),VLOOKUP(D64,Categories!$A$2:$B$16,2,FALSE),"Fix the capitals"),"Check the category"))</f>
      </c>
      <c r="I64" s="6">
        <f>IF(C64="","",IF(C64&lt;0,"Refund","Debit"))</f>
      </c>
    </row>
    <row r="65">
      <c r="A65" s="4"/>
      <c r="C65" s="5"/>
      <c r="H65" s="6">
        <f>IF(D65="","",IFERROR(IF(EXACT(VLOOKUP(D65,Categories!$A$2:$A$16,1,FALSE),D65),VLOOKUP(D65,Categories!$A$2:$B$16,2,FALSE),"Fix the capitals"),"Check the category"))</f>
      </c>
      <c r="I65" s="6">
        <f>IF(C65="","",IF(C65&lt;0,"Refund","Debit"))</f>
      </c>
    </row>
    <row r="66">
      <c r="A66" s="4"/>
      <c r="C66" s="5"/>
      <c r="H66" s="6">
        <f>IF(D66="","",IFERROR(IF(EXACT(VLOOKUP(D66,Categories!$A$2:$A$16,1,FALSE),D66),VLOOKUP(D66,Categories!$A$2:$B$16,2,FALSE),"Fix the capitals"),"Check the category"))</f>
      </c>
      <c r="I66" s="6">
        <f>IF(C66="","",IF(C66&lt;0,"Refund","Debit"))</f>
      </c>
    </row>
    <row r="67">
      <c r="A67" s="4"/>
      <c r="C67" s="5"/>
      <c r="H67" s="6">
        <f>IF(D67="","",IFERROR(IF(EXACT(VLOOKUP(D67,Categories!$A$2:$A$16,1,FALSE),D67),VLOOKUP(D67,Categories!$A$2:$B$16,2,FALSE),"Fix the capitals"),"Check the category"))</f>
      </c>
      <c r="I67" s="6">
        <f>IF(C67="","",IF(C67&lt;0,"Refund","Debit"))</f>
      </c>
    </row>
    <row r="68">
      <c r="A68" s="4"/>
      <c r="C68" s="5"/>
      <c r="H68" s="6">
        <f>IF(D68="","",IFERROR(IF(EXACT(VLOOKUP(D68,Categories!$A$2:$A$16,1,FALSE),D68),VLOOKUP(D68,Categories!$A$2:$B$16,2,FALSE),"Fix the capitals"),"Check the category"))</f>
      </c>
      <c r="I68" s="6">
        <f>IF(C68="","",IF(C68&lt;0,"Refund","Debit"))</f>
      </c>
    </row>
    <row r="69">
      <c r="A69" s="4"/>
      <c r="C69" s="5"/>
      <c r="H69" s="6">
        <f>IF(D69="","",IFERROR(IF(EXACT(VLOOKUP(D69,Categories!$A$2:$A$16,1,FALSE),D69),VLOOKUP(D69,Categories!$A$2:$B$16,2,FALSE),"Fix the capitals"),"Check the category"))</f>
      </c>
      <c r="I69" s="6">
        <f>IF(C69="","",IF(C69&lt;0,"Refund","Debit"))</f>
      </c>
    </row>
    <row r="70">
      <c r="A70" s="4"/>
      <c r="C70" s="5"/>
      <c r="H70" s="6">
        <f>IF(D70="","",IFERROR(IF(EXACT(VLOOKUP(D70,Categories!$A$2:$A$16,1,FALSE),D70),VLOOKUP(D70,Categories!$A$2:$B$16,2,FALSE),"Fix the capitals"),"Check the category"))</f>
      </c>
      <c r="I70" s="6">
        <f>IF(C70="","",IF(C70&lt;0,"Refund","Debit"))</f>
      </c>
    </row>
    <row r="71">
      <c r="A71" s="4"/>
      <c r="C71" s="5"/>
      <c r="H71" s="6">
        <f>IF(D71="","",IFERROR(IF(EXACT(VLOOKUP(D71,Categories!$A$2:$A$16,1,FALSE),D71),VLOOKUP(D71,Categories!$A$2:$B$16,2,FALSE),"Fix the capitals"),"Check the category"))</f>
      </c>
      <c r="I71" s="6">
        <f>IF(C71="","",IF(C71&lt;0,"Refund","Debit"))</f>
      </c>
    </row>
    <row r="72">
      <c r="A72" s="4"/>
      <c r="C72" s="5"/>
      <c r="H72" s="6">
        <f>IF(D72="","",IFERROR(IF(EXACT(VLOOKUP(D72,Categories!$A$2:$A$16,1,FALSE),D72),VLOOKUP(D72,Categories!$A$2:$B$16,2,FALSE),"Fix the capitals"),"Check the category"))</f>
      </c>
      <c r="I72" s="6">
        <f>IF(C72="","",IF(C72&lt;0,"Refund","Debit"))</f>
      </c>
    </row>
    <row r="73">
      <c r="A73" s="4"/>
      <c r="C73" s="5"/>
      <c r="H73" s="6">
        <f>IF(D73="","",IFERROR(IF(EXACT(VLOOKUP(D73,Categories!$A$2:$A$16,1,FALSE),D73),VLOOKUP(D73,Categories!$A$2:$B$16,2,FALSE),"Fix the capitals"),"Check the category"))</f>
      </c>
      <c r="I73" s="6">
        <f>IF(C73="","",IF(C73&lt;0,"Refund","Debit"))</f>
      </c>
    </row>
    <row r="74">
      <c r="A74" s="4"/>
      <c r="C74" s="5"/>
      <c r="H74" s="6">
        <f>IF(D74="","",IFERROR(IF(EXACT(VLOOKUP(D74,Categories!$A$2:$A$16,1,FALSE),D74),VLOOKUP(D74,Categories!$A$2:$B$16,2,FALSE),"Fix the capitals"),"Check the category"))</f>
      </c>
      <c r="I74" s="6">
        <f>IF(C74="","",IF(C74&lt;0,"Refund","Debit"))</f>
      </c>
    </row>
    <row r="75">
      <c r="A75" s="4"/>
      <c r="C75" s="5"/>
      <c r="H75" s="6">
        <f>IF(D75="","",IFERROR(IF(EXACT(VLOOKUP(D75,Categories!$A$2:$A$16,1,FALSE),D75),VLOOKUP(D75,Categories!$A$2:$B$16,2,FALSE),"Fix the capitals"),"Check the category"))</f>
      </c>
      <c r="I75" s="6">
        <f>IF(C75="","",IF(C75&lt;0,"Refund","Debit"))</f>
      </c>
    </row>
    <row r="76">
      <c r="A76" s="4"/>
      <c r="C76" s="5"/>
      <c r="H76" s="6">
        <f>IF(D76="","",IFERROR(IF(EXACT(VLOOKUP(D76,Categories!$A$2:$A$16,1,FALSE),D76),VLOOKUP(D76,Categories!$A$2:$B$16,2,FALSE),"Fix the capitals"),"Check the category"))</f>
      </c>
      <c r="I76" s="6">
        <f>IF(C76="","",IF(C76&lt;0,"Refund","Debit"))</f>
      </c>
    </row>
    <row r="77">
      <c r="A77" s="4"/>
      <c r="C77" s="5"/>
      <c r="H77" s="6">
        <f>IF(D77="","",IFERROR(IF(EXACT(VLOOKUP(D77,Categories!$A$2:$A$16,1,FALSE),D77),VLOOKUP(D77,Categories!$A$2:$B$16,2,FALSE),"Fix the capitals"),"Check the category"))</f>
      </c>
      <c r="I77" s="6">
        <f>IF(C77="","",IF(C77&lt;0,"Refund","Debit"))</f>
      </c>
    </row>
    <row r="78">
      <c r="A78" s="4"/>
      <c r="C78" s="5"/>
      <c r="H78" s="6">
        <f>IF(D78="","",IFERROR(IF(EXACT(VLOOKUP(D78,Categories!$A$2:$A$16,1,FALSE),D78),VLOOKUP(D78,Categories!$A$2:$B$16,2,FALSE),"Fix the capitals"),"Check the category"))</f>
      </c>
      <c r="I78" s="6">
        <f>IF(C78="","",IF(C78&lt;0,"Refund","Debit"))</f>
      </c>
    </row>
    <row r="79">
      <c r="A79" s="4"/>
      <c r="C79" s="5"/>
      <c r="H79" s="6">
        <f>IF(D79="","",IFERROR(IF(EXACT(VLOOKUP(D79,Categories!$A$2:$A$16,1,FALSE),D79),VLOOKUP(D79,Categories!$A$2:$B$16,2,FALSE),"Fix the capitals"),"Check the category"))</f>
      </c>
      <c r="I79" s="6">
        <f>IF(C79="","",IF(C79&lt;0,"Refund","Debit"))</f>
      </c>
    </row>
    <row r="80">
      <c r="A80" s="4"/>
      <c r="C80" s="5"/>
      <c r="H80" s="6">
        <f>IF(D80="","",IFERROR(IF(EXACT(VLOOKUP(D80,Categories!$A$2:$A$16,1,FALSE),D80),VLOOKUP(D80,Categories!$A$2:$B$16,2,FALSE),"Fix the capitals"),"Check the category"))</f>
      </c>
      <c r="I80" s="6">
        <f>IF(C80="","",IF(C80&lt;0,"Refund","Debit"))</f>
      </c>
    </row>
    <row r="81">
      <c r="A81" s="4"/>
      <c r="C81" s="5"/>
      <c r="H81" s="6">
        <f>IF(D81="","",IFERROR(IF(EXACT(VLOOKUP(D81,Categories!$A$2:$A$16,1,FALSE),D81),VLOOKUP(D81,Categories!$A$2:$B$16,2,FALSE),"Fix the capitals"),"Check the category"))</f>
      </c>
      <c r="I81" s="6">
        <f>IF(C81="","",IF(C81&lt;0,"Refund","Debit"))</f>
      </c>
    </row>
    <row r="82">
      <c r="A82" s="4"/>
      <c r="C82" s="5"/>
      <c r="H82" s="6">
        <f>IF(D82="","",IFERROR(IF(EXACT(VLOOKUP(D82,Categories!$A$2:$A$16,1,FALSE),D82),VLOOKUP(D82,Categories!$A$2:$B$16,2,FALSE),"Fix the capitals"),"Check the category"))</f>
      </c>
      <c r="I82" s="6">
        <f>IF(C82="","",IF(C82&lt;0,"Refund","Debit"))</f>
      </c>
    </row>
    <row r="83">
      <c r="A83" s="4"/>
      <c r="C83" s="5"/>
      <c r="H83" s="6">
        <f>IF(D83="","",IFERROR(IF(EXACT(VLOOKUP(D83,Categories!$A$2:$A$16,1,FALSE),D83),VLOOKUP(D83,Categories!$A$2:$B$16,2,FALSE),"Fix the capitals"),"Check the category"))</f>
      </c>
      <c r="I83" s="6">
        <f>IF(C83="","",IF(C83&lt;0,"Refund","Debit"))</f>
      </c>
    </row>
    <row r="84">
      <c r="A84" s="4"/>
      <c r="C84" s="5"/>
      <c r="H84" s="6">
        <f>IF(D84="","",IFERROR(IF(EXACT(VLOOKUP(D84,Categories!$A$2:$A$16,1,FALSE),D84),VLOOKUP(D84,Categories!$A$2:$B$16,2,FALSE),"Fix the capitals"),"Check the category"))</f>
      </c>
      <c r="I84" s="6">
        <f>IF(C84="","",IF(C84&lt;0,"Refund","Debit"))</f>
      </c>
    </row>
    <row r="85">
      <c r="A85" s="4"/>
      <c r="C85" s="5"/>
      <c r="H85" s="6">
        <f>IF(D85="","",IFERROR(IF(EXACT(VLOOKUP(D85,Categories!$A$2:$A$16,1,FALSE),D85),VLOOKUP(D85,Categories!$A$2:$B$16,2,FALSE),"Fix the capitals"),"Check the category"))</f>
      </c>
      <c r="I85" s="6">
        <f>IF(C85="","",IF(C85&lt;0,"Refund","Debit"))</f>
      </c>
    </row>
    <row r="86">
      <c r="A86" s="4"/>
      <c r="C86" s="5"/>
      <c r="H86" s="6">
        <f>IF(D86="","",IFERROR(IF(EXACT(VLOOKUP(D86,Categories!$A$2:$A$16,1,FALSE),D86),VLOOKUP(D86,Categories!$A$2:$B$16,2,FALSE),"Fix the capitals"),"Check the category"))</f>
      </c>
      <c r="I86" s="6">
        <f>IF(C86="","",IF(C86&lt;0,"Refund","Debit"))</f>
      </c>
    </row>
    <row r="87">
      <c r="A87" s="4"/>
      <c r="C87" s="5"/>
      <c r="H87" s="6">
        <f>IF(D87="","",IFERROR(IF(EXACT(VLOOKUP(D87,Categories!$A$2:$A$16,1,FALSE),D87),VLOOKUP(D87,Categories!$A$2:$B$16,2,FALSE),"Fix the capitals"),"Check the category"))</f>
      </c>
      <c r="I87" s="6">
        <f>IF(C87="","",IF(C87&lt;0,"Refund","Debit"))</f>
      </c>
    </row>
    <row r="88">
      <c r="A88" s="4"/>
      <c r="C88" s="5"/>
      <c r="H88" s="6">
        <f>IF(D88="","",IFERROR(IF(EXACT(VLOOKUP(D88,Categories!$A$2:$A$16,1,FALSE),D88),VLOOKUP(D88,Categories!$A$2:$B$16,2,FALSE),"Fix the capitals"),"Check the category"))</f>
      </c>
      <c r="I88" s="6">
        <f>IF(C88="","",IF(C88&lt;0,"Refund","Debit"))</f>
      </c>
    </row>
    <row r="89">
      <c r="A89" s="4"/>
      <c r="C89" s="5"/>
      <c r="H89" s="6">
        <f>IF(D89="","",IFERROR(IF(EXACT(VLOOKUP(D89,Categories!$A$2:$A$16,1,FALSE),D89),VLOOKUP(D89,Categories!$A$2:$B$16,2,FALSE),"Fix the capitals"),"Check the category"))</f>
      </c>
      <c r="I89" s="6">
        <f>IF(C89="","",IF(C89&lt;0,"Refund","Debit"))</f>
      </c>
    </row>
    <row r="90">
      <c r="A90" s="4"/>
      <c r="C90" s="5"/>
      <c r="H90" s="6">
        <f>IF(D90="","",IFERROR(IF(EXACT(VLOOKUP(D90,Categories!$A$2:$A$16,1,FALSE),D90),VLOOKUP(D90,Categories!$A$2:$B$16,2,FALSE),"Fix the capitals"),"Check the category"))</f>
      </c>
      <c r="I90" s="6">
        <f>IF(C90="","",IF(C90&lt;0,"Refund","Debit"))</f>
      </c>
    </row>
    <row r="91">
      <c r="A91" s="4"/>
      <c r="C91" s="5"/>
      <c r="H91" s="6">
        <f>IF(D91="","",IFERROR(IF(EXACT(VLOOKUP(D91,Categories!$A$2:$A$16,1,FALSE),D91),VLOOKUP(D91,Categories!$A$2:$B$16,2,FALSE),"Fix the capitals"),"Check the category"))</f>
      </c>
      <c r="I91" s="6">
        <f>IF(C91="","",IF(C91&lt;0,"Refund","Debit"))</f>
      </c>
    </row>
    <row r="92">
      <c r="A92" s="4"/>
      <c r="C92" s="5"/>
      <c r="H92" s="6">
        <f>IF(D92="","",IFERROR(IF(EXACT(VLOOKUP(D92,Categories!$A$2:$A$16,1,FALSE),D92),VLOOKUP(D92,Categories!$A$2:$B$16,2,FALSE),"Fix the capitals"),"Check the category"))</f>
      </c>
      <c r="I92" s="6">
        <f>IF(C92="","",IF(C92&lt;0,"Refund","Debit"))</f>
      </c>
    </row>
    <row r="93">
      <c r="A93" s="4"/>
      <c r="C93" s="5"/>
      <c r="H93" s="6">
        <f>IF(D93="","",IFERROR(IF(EXACT(VLOOKUP(D93,Categories!$A$2:$A$16,1,FALSE),D93),VLOOKUP(D93,Categories!$A$2:$B$16,2,FALSE),"Fix the capitals"),"Check the category"))</f>
      </c>
      <c r="I93" s="6">
        <f>IF(C93="","",IF(C93&lt;0,"Refund","Debit"))</f>
      </c>
    </row>
    <row r="94">
      <c r="A94" s="4"/>
      <c r="C94" s="5"/>
      <c r="H94" s="6">
        <f>IF(D94="","",IFERROR(IF(EXACT(VLOOKUP(D94,Categories!$A$2:$A$16,1,FALSE),D94),VLOOKUP(D94,Categories!$A$2:$B$16,2,FALSE),"Fix the capitals"),"Check the category"))</f>
      </c>
      <c r="I94" s="6">
        <f>IF(C94="","",IF(C94&lt;0,"Refund","Debit"))</f>
      </c>
    </row>
    <row r="95">
      <c r="A95" s="4"/>
      <c r="C95" s="5"/>
      <c r="H95" s="6">
        <f>IF(D95="","",IFERROR(IF(EXACT(VLOOKUP(D95,Categories!$A$2:$A$16,1,FALSE),D95),VLOOKUP(D95,Categories!$A$2:$B$16,2,FALSE),"Fix the capitals"),"Check the category"))</f>
      </c>
      <c r="I95" s="6">
        <f>IF(C95="","",IF(C95&lt;0,"Refund","Debit"))</f>
      </c>
    </row>
    <row r="96">
      <c r="A96" s="4"/>
      <c r="C96" s="5"/>
      <c r="H96" s="6">
        <f>IF(D96="","",IFERROR(IF(EXACT(VLOOKUP(D96,Categories!$A$2:$A$16,1,FALSE),D96),VLOOKUP(D96,Categories!$A$2:$B$16,2,FALSE),"Fix the capitals"),"Check the category"))</f>
      </c>
      <c r="I96" s="6">
        <f>IF(C96="","",IF(C96&lt;0,"Refund","Debit"))</f>
      </c>
    </row>
    <row r="97">
      <c r="A97" s="4"/>
      <c r="C97" s="5"/>
      <c r="H97" s="6">
        <f>IF(D97="","",IFERROR(IF(EXACT(VLOOKUP(D97,Categories!$A$2:$A$16,1,FALSE),D97),VLOOKUP(D97,Categories!$A$2:$B$16,2,FALSE),"Fix the capitals"),"Check the category"))</f>
      </c>
      <c r="I97" s="6">
        <f>IF(C97="","",IF(C97&lt;0,"Refund","Debit"))</f>
      </c>
    </row>
    <row r="98">
      <c r="A98" s="4"/>
      <c r="C98" s="5"/>
      <c r="H98" s="6">
        <f>IF(D98="","",IFERROR(IF(EXACT(VLOOKUP(D98,Categories!$A$2:$A$16,1,FALSE),D98),VLOOKUP(D98,Categories!$A$2:$B$16,2,FALSE),"Fix the capitals"),"Check the category"))</f>
      </c>
      <c r="I98" s="6">
        <f>IF(C98="","",IF(C98&lt;0,"Refund","Debit"))</f>
      </c>
    </row>
    <row r="99">
      <c r="A99" s="4"/>
      <c r="C99" s="5"/>
      <c r="H99" s="6">
        <f>IF(D99="","",IFERROR(IF(EXACT(VLOOKUP(D99,Categories!$A$2:$A$16,1,FALSE),D99),VLOOKUP(D99,Categories!$A$2:$B$16,2,FALSE),"Fix the capitals"),"Check the category"))</f>
      </c>
      <c r="I99" s="6">
        <f>IF(C99="","",IF(C99&lt;0,"Refund","Debit"))</f>
      </c>
    </row>
    <row r="100">
      <c r="A100" s="4"/>
      <c r="C100" s="5"/>
      <c r="H100" s="6">
        <f>IF(D100="","",IFERROR(IF(EXACT(VLOOKUP(D100,Categories!$A$2:$A$16,1,FALSE),D100),VLOOKUP(D100,Categories!$A$2:$B$16,2,FALSE),"Fix the capitals"),"Check the category"))</f>
      </c>
      <c r="I100" s="6">
        <f>IF(C100="","",IF(C100&lt;0,"Refund","Debit"))</f>
      </c>
    </row>
    <row r="101">
      <c r="A101" s="4"/>
      <c r="C101" s="5"/>
      <c r="H101" s="6">
        <f>IF(D101="","",IFERROR(IF(EXACT(VLOOKUP(D101,Categories!$A$2:$A$16,1,FALSE),D101),VLOOKUP(D101,Categories!$A$2:$B$16,2,FALSE),"Fix the capitals"),"Check the category"))</f>
      </c>
      <c r="I101" s="6">
        <f>IF(C101="","",IF(C101&lt;0,"Refund","Debit"))</f>
      </c>
    </row>
    <row r="102">
      <c r="A102" s="4"/>
      <c r="C102" s="5"/>
      <c r="H102" s="6">
        <f>IF(D102="","",IFERROR(IF(EXACT(VLOOKUP(D102,Categories!$A$2:$A$16,1,FALSE),D102),VLOOKUP(D102,Categories!$A$2:$B$16,2,FALSE),"Fix the capitals"),"Check the category"))</f>
      </c>
      <c r="I102" s="6">
        <f>IF(C102="","",IF(C102&lt;0,"Refund","Debit"))</f>
      </c>
    </row>
    <row r="103">
      <c r="A103" s="4"/>
      <c r="C103" s="5"/>
      <c r="H103" s="6">
        <f>IF(D103="","",IFERROR(IF(EXACT(VLOOKUP(D103,Categories!$A$2:$A$16,1,FALSE),D103),VLOOKUP(D103,Categories!$A$2:$B$16,2,FALSE),"Fix the capitals"),"Check the category"))</f>
      </c>
      <c r="I103" s="6">
        <f>IF(C103="","",IF(C103&lt;0,"Refund","Debit"))</f>
      </c>
    </row>
    <row r="104">
      <c r="A104" s="4"/>
      <c r="C104" s="5"/>
      <c r="H104" s="6">
        <f>IF(D104="","",IFERROR(IF(EXACT(VLOOKUP(D104,Categories!$A$2:$A$16,1,FALSE),D104),VLOOKUP(D104,Categories!$A$2:$B$16,2,FALSE),"Fix the capitals"),"Check the category"))</f>
      </c>
      <c r="I104" s="6">
        <f>IF(C104="","",IF(C104&lt;0,"Refund","Debit"))</f>
      </c>
    </row>
    <row r="105">
      <c r="A105" s="4"/>
      <c r="C105" s="5"/>
      <c r="H105" s="6">
        <f>IF(D105="","",IFERROR(IF(EXACT(VLOOKUP(D105,Categories!$A$2:$A$16,1,FALSE),D105),VLOOKUP(D105,Categories!$A$2:$B$16,2,FALSE),"Fix the capitals"),"Check the category"))</f>
      </c>
      <c r="I105" s="6">
        <f>IF(C105="","",IF(C105&lt;0,"Refund","Debit"))</f>
      </c>
    </row>
    <row r="106">
      <c r="A106" s="4"/>
      <c r="C106" s="5"/>
      <c r="H106" s="6">
        <f>IF(D106="","",IFERROR(IF(EXACT(VLOOKUP(D106,Categories!$A$2:$A$16,1,FALSE),D106),VLOOKUP(D106,Categories!$A$2:$B$16,2,FALSE),"Fix the capitals"),"Check the category"))</f>
      </c>
      <c r="I106" s="6">
        <f>IF(C106="","",IF(C106&lt;0,"Refund","Debit"))</f>
      </c>
    </row>
    <row r="107">
      <c r="A107" s="4"/>
      <c r="C107" s="5"/>
      <c r="H107" s="6">
        <f>IF(D107="","",IFERROR(IF(EXACT(VLOOKUP(D107,Categories!$A$2:$A$16,1,FALSE),D107),VLOOKUP(D107,Categories!$A$2:$B$16,2,FALSE),"Fix the capitals"),"Check the category"))</f>
      </c>
      <c r="I107" s="6">
        <f>IF(C107="","",IF(C107&lt;0,"Refund","Debit"))</f>
      </c>
    </row>
    <row r="108">
      <c r="A108" s="4"/>
      <c r="C108" s="5"/>
      <c r="H108" s="6">
        <f>IF(D108="","",IFERROR(IF(EXACT(VLOOKUP(D108,Categories!$A$2:$A$16,1,FALSE),D108),VLOOKUP(D108,Categories!$A$2:$B$16,2,FALSE),"Fix the capitals"),"Check the category"))</f>
      </c>
      <c r="I108" s="6">
        <f>IF(C108="","",IF(C108&lt;0,"Refund","Debit"))</f>
      </c>
    </row>
    <row r="109">
      <c r="A109" s="4"/>
      <c r="C109" s="5"/>
      <c r="H109" s="6">
        <f>IF(D109="","",IFERROR(IF(EXACT(VLOOKUP(D109,Categories!$A$2:$A$16,1,FALSE),D109),VLOOKUP(D109,Categories!$A$2:$B$16,2,FALSE),"Fix the capitals"),"Check the category"))</f>
      </c>
      <c r="I109" s="6">
        <f>IF(C109="","",IF(C109&lt;0,"Refund","Debit"))</f>
      </c>
    </row>
    <row r="110">
      <c r="A110" s="4"/>
      <c r="C110" s="5"/>
      <c r="H110" s="6">
        <f>IF(D110="","",IFERROR(IF(EXACT(VLOOKUP(D110,Categories!$A$2:$A$16,1,FALSE),D110),VLOOKUP(D110,Categories!$A$2:$B$16,2,FALSE),"Fix the capitals"),"Check the category"))</f>
      </c>
      <c r="I110" s="6">
        <f>IF(C110="","",IF(C110&lt;0,"Refund","Debit"))</f>
      </c>
    </row>
    <row r="111">
      <c r="A111" s="4"/>
      <c r="C111" s="5"/>
      <c r="H111" s="6">
        <f>IF(D111="","",IFERROR(IF(EXACT(VLOOKUP(D111,Categories!$A$2:$A$16,1,FALSE),D111),VLOOKUP(D111,Categories!$A$2:$B$16,2,FALSE),"Fix the capitals"),"Check the category"))</f>
      </c>
      <c r="I111" s="6">
        <f>IF(C111="","",IF(C111&lt;0,"Refund","Debit"))</f>
      </c>
    </row>
    <row r="112">
      <c r="A112" s="4"/>
      <c r="C112" s="5"/>
      <c r="H112" s="6">
        <f>IF(D112="","",IFERROR(IF(EXACT(VLOOKUP(D112,Categories!$A$2:$A$16,1,FALSE),D112),VLOOKUP(D112,Categories!$A$2:$B$16,2,FALSE),"Fix the capitals"),"Check the category"))</f>
      </c>
      <c r="I112" s="6">
        <f>IF(C112="","",IF(C112&lt;0,"Refund","Debit"))</f>
      </c>
    </row>
    <row r="113">
      <c r="A113" s="4"/>
      <c r="C113" s="5"/>
      <c r="H113" s="6">
        <f>IF(D113="","",IFERROR(IF(EXACT(VLOOKUP(D113,Categories!$A$2:$A$16,1,FALSE),D113),VLOOKUP(D113,Categories!$A$2:$B$16,2,FALSE),"Fix the capitals"),"Check the category"))</f>
      </c>
      <c r="I113" s="6">
        <f>IF(C113="","",IF(C113&lt;0,"Refund","Debit"))</f>
      </c>
    </row>
    <row r="114">
      <c r="A114" s="4"/>
      <c r="C114" s="5"/>
      <c r="H114" s="6">
        <f>IF(D114="","",IFERROR(IF(EXACT(VLOOKUP(D114,Categories!$A$2:$A$16,1,FALSE),D114),VLOOKUP(D114,Categories!$A$2:$B$16,2,FALSE),"Fix the capitals"),"Check the category"))</f>
      </c>
      <c r="I114" s="6">
        <f>IF(C114="","",IF(C114&lt;0,"Refund","Debit"))</f>
      </c>
    </row>
    <row r="115">
      <c r="A115" s="4"/>
      <c r="C115" s="5"/>
      <c r="H115" s="6">
        <f>IF(D115="","",IFERROR(IF(EXACT(VLOOKUP(D115,Categories!$A$2:$A$16,1,FALSE),D115),VLOOKUP(D115,Categories!$A$2:$B$16,2,FALSE),"Fix the capitals"),"Check the category"))</f>
      </c>
      <c r="I115" s="6">
        <f>IF(C115="","",IF(C115&lt;0,"Refund","Debit"))</f>
      </c>
    </row>
    <row r="116">
      <c r="A116" s="4"/>
      <c r="C116" s="5"/>
      <c r="H116" s="6">
        <f>IF(D116="","",IFERROR(IF(EXACT(VLOOKUP(D116,Categories!$A$2:$A$16,1,FALSE),D116),VLOOKUP(D116,Categories!$A$2:$B$16,2,FALSE),"Fix the capitals"),"Check the category"))</f>
      </c>
      <c r="I116" s="6">
        <f>IF(C116="","",IF(C116&lt;0,"Refund","Debit"))</f>
      </c>
    </row>
    <row r="117">
      <c r="A117" s="4"/>
      <c r="C117" s="5"/>
      <c r="H117" s="6">
        <f>IF(D117="","",IFERROR(IF(EXACT(VLOOKUP(D117,Categories!$A$2:$A$16,1,FALSE),D117),VLOOKUP(D117,Categories!$A$2:$B$16,2,FALSE),"Fix the capitals"),"Check the category"))</f>
      </c>
      <c r="I117" s="6">
        <f>IF(C117="","",IF(C117&lt;0,"Refund","Debit"))</f>
      </c>
    </row>
    <row r="118">
      <c r="A118" s="4"/>
      <c r="C118" s="5"/>
      <c r="H118" s="6">
        <f>IF(D118="","",IFERROR(IF(EXACT(VLOOKUP(D118,Categories!$A$2:$A$16,1,FALSE),D118),VLOOKUP(D118,Categories!$A$2:$B$16,2,FALSE),"Fix the capitals"),"Check the category"))</f>
      </c>
      <c r="I118" s="6">
        <f>IF(C118="","",IF(C118&lt;0,"Refund","Debit"))</f>
      </c>
    </row>
    <row r="119">
      <c r="A119" s="4"/>
      <c r="C119" s="5"/>
      <c r="H119" s="6">
        <f>IF(D119="","",IFERROR(IF(EXACT(VLOOKUP(D119,Categories!$A$2:$A$16,1,FALSE),D119),VLOOKUP(D119,Categories!$A$2:$B$16,2,FALSE),"Fix the capitals"),"Check the category"))</f>
      </c>
      <c r="I119" s="6">
        <f>IF(C119="","",IF(C119&lt;0,"Refund","Debit"))</f>
      </c>
    </row>
    <row r="120">
      <c r="A120" s="4"/>
      <c r="C120" s="5"/>
      <c r="H120" s="6">
        <f>IF(D120="","",IFERROR(IF(EXACT(VLOOKUP(D120,Categories!$A$2:$A$16,1,FALSE),D120),VLOOKUP(D120,Categories!$A$2:$B$16,2,FALSE),"Fix the capitals"),"Check the category"))</f>
      </c>
      <c r="I120" s="6">
        <f>IF(C120="","",IF(C120&lt;0,"Refund","Debit"))</f>
      </c>
    </row>
    <row r="121">
      <c r="A121" s="4"/>
      <c r="C121" s="5"/>
      <c r="H121" s="6">
        <f>IF(D121="","",IFERROR(IF(EXACT(VLOOKUP(D121,Categories!$A$2:$A$16,1,FALSE),D121),VLOOKUP(D121,Categories!$A$2:$B$16,2,FALSE),"Fix the capitals"),"Check the category"))</f>
      </c>
      <c r="I121" s="6">
        <f>IF(C121="","",IF(C121&lt;0,"Refund","Debit"))</f>
      </c>
    </row>
    <row r="122">
      <c r="A122" s="4"/>
      <c r="C122" s="5"/>
      <c r="H122" s="6">
        <f>IF(D122="","",IFERROR(IF(EXACT(VLOOKUP(D122,Categories!$A$2:$A$16,1,FALSE),D122),VLOOKUP(D122,Categories!$A$2:$B$16,2,FALSE),"Fix the capitals"),"Check the category"))</f>
      </c>
      <c r="I122" s="6">
        <f>IF(C122="","",IF(C122&lt;0,"Refund","Debit"))</f>
      </c>
    </row>
    <row r="123">
      <c r="A123" s="4"/>
      <c r="C123" s="5"/>
      <c r="H123" s="6">
        <f>IF(D123="","",IFERROR(IF(EXACT(VLOOKUP(D123,Categories!$A$2:$A$16,1,FALSE),D123),VLOOKUP(D123,Categories!$A$2:$B$16,2,FALSE),"Fix the capitals"),"Check the category"))</f>
      </c>
      <c r="I123" s="6">
        <f>IF(C123="","",IF(C123&lt;0,"Refund","Debit"))</f>
      </c>
    </row>
    <row r="124">
      <c r="A124" s="4"/>
      <c r="C124" s="5"/>
      <c r="H124" s="6">
        <f>IF(D124="","",IFERROR(IF(EXACT(VLOOKUP(D124,Categories!$A$2:$A$16,1,FALSE),D124),VLOOKUP(D124,Categories!$A$2:$B$16,2,FALSE),"Fix the capitals"),"Check the category"))</f>
      </c>
      <c r="I124" s="6">
        <f>IF(C124="","",IF(C124&lt;0,"Refund","Debit"))</f>
      </c>
    </row>
    <row r="125">
      <c r="A125" s="4"/>
      <c r="C125" s="5"/>
      <c r="H125" s="6">
        <f>IF(D125="","",IFERROR(IF(EXACT(VLOOKUP(D125,Categories!$A$2:$A$16,1,FALSE),D125),VLOOKUP(D125,Categories!$A$2:$B$16,2,FALSE),"Fix the capitals"),"Check the category"))</f>
      </c>
      <c r="I125" s="6">
        <f>IF(C125="","",IF(C125&lt;0,"Refund","Debit"))</f>
      </c>
    </row>
    <row r="126">
      <c r="A126" s="4"/>
      <c r="C126" s="5"/>
      <c r="H126" s="6">
        <f>IF(D126="","",IFERROR(IF(EXACT(VLOOKUP(D126,Categories!$A$2:$A$16,1,FALSE),D126),VLOOKUP(D126,Categories!$A$2:$B$16,2,FALSE),"Fix the capitals"),"Check the category"))</f>
      </c>
      <c r="I126" s="6">
        <f>IF(C126="","",IF(C126&lt;0,"Refund","Debit"))</f>
      </c>
    </row>
    <row r="127">
      <c r="A127" s="4"/>
      <c r="C127" s="5"/>
      <c r="H127" s="6">
        <f>IF(D127="","",IFERROR(IF(EXACT(VLOOKUP(D127,Categories!$A$2:$A$16,1,FALSE),D127),VLOOKUP(D127,Categories!$A$2:$B$16,2,FALSE),"Fix the capitals"),"Check the category"))</f>
      </c>
      <c r="I127" s="6">
        <f>IF(C127="","",IF(C127&lt;0,"Refund","Debit"))</f>
      </c>
    </row>
    <row r="128">
      <c r="A128" s="4"/>
      <c r="C128" s="5"/>
      <c r="H128" s="6">
        <f>IF(D128="","",IFERROR(IF(EXACT(VLOOKUP(D128,Categories!$A$2:$A$16,1,FALSE),D128),VLOOKUP(D128,Categories!$A$2:$B$16,2,FALSE),"Fix the capitals"),"Check the category"))</f>
      </c>
      <c r="I128" s="6">
        <f>IF(C128="","",IF(C128&lt;0,"Refund","Debit"))</f>
      </c>
    </row>
    <row r="129">
      <c r="A129" s="4"/>
      <c r="C129" s="5"/>
      <c r="H129" s="6">
        <f>IF(D129="","",IFERROR(IF(EXACT(VLOOKUP(D129,Categories!$A$2:$A$16,1,FALSE),D129),VLOOKUP(D129,Categories!$A$2:$B$16,2,FALSE),"Fix the capitals"),"Check the category"))</f>
      </c>
      <c r="I129" s="6">
        <f>IF(C129="","",IF(C129&lt;0,"Refund","Debit"))</f>
      </c>
    </row>
    <row r="130">
      <c r="A130" s="4"/>
      <c r="C130" s="5"/>
      <c r="H130" s="6">
        <f>IF(D130="","",IFERROR(IF(EXACT(VLOOKUP(D130,Categories!$A$2:$A$16,1,FALSE),D130),VLOOKUP(D130,Categories!$A$2:$B$16,2,FALSE),"Fix the capitals"),"Check the category"))</f>
      </c>
      <c r="I130" s="6">
        <f>IF(C130="","",IF(C130&lt;0,"Refund","Debit"))</f>
      </c>
    </row>
    <row r="131">
      <c r="A131" s="4"/>
      <c r="C131" s="5"/>
      <c r="H131" s="6">
        <f>IF(D131="","",IFERROR(IF(EXACT(VLOOKUP(D131,Categories!$A$2:$A$16,1,FALSE),D131),VLOOKUP(D131,Categories!$A$2:$B$16,2,FALSE),"Fix the capitals"),"Check the category"))</f>
      </c>
      <c r="I131" s="6">
        <f>IF(C131="","",IF(C131&lt;0,"Refund","Debit"))</f>
      </c>
    </row>
    <row r="132">
      <c r="A132" s="4"/>
      <c r="C132" s="5"/>
      <c r="H132" s="6">
        <f>IF(D132="","",IFERROR(IF(EXACT(VLOOKUP(D132,Categories!$A$2:$A$16,1,FALSE),D132),VLOOKUP(D132,Categories!$A$2:$B$16,2,FALSE),"Fix the capitals"),"Check the category"))</f>
      </c>
      <c r="I132" s="6">
        <f>IF(C132="","",IF(C132&lt;0,"Refund","Debit"))</f>
      </c>
    </row>
    <row r="133">
      <c r="A133" s="4"/>
      <c r="C133" s="5"/>
      <c r="H133" s="6">
        <f>IF(D133="","",IFERROR(IF(EXACT(VLOOKUP(D133,Categories!$A$2:$A$16,1,FALSE),D133),VLOOKUP(D133,Categories!$A$2:$B$16,2,FALSE),"Fix the capitals"),"Check the category"))</f>
      </c>
      <c r="I133" s="6">
        <f>IF(C133="","",IF(C133&lt;0,"Refund","Debit"))</f>
      </c>
    </row>
    <row r="134">
      <c r="A134" s="4"/>
      <c r="C134" s="5"/>
      <c r="H134" s="6">
        <f>IF(D134="","",IFERROR(IF(EXACT(VLOOKUP(D134,Categories!$A$2:$A$16,1,FALSE),D134),VLOOKUP(D134,Categories!$A$2:$B$16,2,FALSE),"Fix the capitals"),"Check the category"))</f>
      </c>
      <c r="I134" s="6">
        <f>IF(C134="","",IF(C134&lt;0,"Refund","Debit"))</f>
      </c>
    </row>
    <row r="135">
      <c r="A135" s="4"/>
      <c r="C135" s="5"/>
      <c r="H135" s="6">
        <f>IF(D135="","",IFERROR(IF(EXACT(VLOOKUP(D135,Categories!$A$2:$A$16,1,FALSE),D135),VLOOKUP(D135,Categories!$A$2:$B$16,2,FALSE),"Fix the capitals"),"Check the category"))</f>
      </c>
      <c r="I135" s="6">
        <f>IF(C135="","",IF(C135&lt;0,"Refund","Debit"))</f>
      </c>
    </row>
    <row r="136">
      <c r="A136" s="4"/>
      <c r="C136" s="5"/>
      <c r="H136" s="6">
        <f>IF(D136="","",IFERROR(IF(EXACT(VLOOKUP(D136,Categories!$A$2:$A$16,1,FALSE),D136),VLOOKUP(D136,Categories!$A$2:$B$16,2,FALSE),"Fix the capitals"),"Check the category"))</f>
      </c>
      <c r="I136" s="6">
        <f>IF(C136="","",IF(C136&lt;0,"Refund","Debit"))</f>
      </c>
    </row>
    <row r="137">
      <c r="A137" s="4"/>
      <c r="C137" s="5"/>
      <c r="H137" s="6">
        <f>IF(D137="","",IFERROR(IF(EXACT(VLOOKUP(D137,Categories!$A$2:$A$16,1,FALSE),D137),VLOOKUP(D137,Categories!$A$2:$B$16,2,FALSE),"Fix the capitals"),"Check the category"))</f>
      </c>
      <c r="I137" s="6">
        <f>IF(C137="","",IF(C137&lt;0,"Refund","Debit"))</f>
      </c>
    </row>
    <row r="138">
      <c r="A138" s="4"/>
      <c r="C138" s="5"/>
      <c r="H138" s="6">
        <f>IF(D138="","",IFERROR(IF(EXACT(VLOOKUP(D138,Categories!$A$2:$A$16,1,FALSE),D138),VLOOKUP(D138,Categories!$A$2:$B$16,2,FALSE),"Fix the capitals"),"Check the category"))</f>
      </c>
      <c r="I138" s="6">
        <f>IF(C138="","",IF(C138&lt;0,"Refund","Debit"))</f>
      </c>
    </row>
    <row r="139">
      <c r="A139" s="4"/>
      <c r="C139" s="5"/>
      <c r="H139" s="6">
        <f>IF(D139="","",IFERROR(IF(EXACT(VLOOKUP(D139,Categories!$A$2:$A$16,1,FALSE),D139),VLOOKUP(D139,Categories!$A$2:$B$16,2,FALSE),"Fix the capitals"),"Check the category"))</f>
      </c>
      <c r="I139" s="6">
        <f>IF(C139="","",IF(C139&lt;0,"Refund","Debit"))</f>
      </c>
    </row>
    <row r="140">
      <c r="A140" s="4"/>
      <c r="C140" s="5"/>
      <c r="H140" s="6">
        <f>IF(D140="","",IFERROR(IF(EXACT(VLOOKUP(D140,Categories!$A$2:$A$16,1,FALSE),D140),VLOOKUP(D140,Categories!$A$2:$B$16,2,FALSE),"Fix the capitals"),"Check the category"))</f>
      </c>
      <c r="I140" s="6">
        <f>IF(C140="","",IF(C140&lt;0,"Refund","Debit"))</f>
      </c>
    </row>
    <row r="141">
      <c r="A141" s="4"/>
      <c r="C141" s="5"/>
      <c r="H141" s="6">
        <f>IF(D141="","",IFERROR(IF(EXACT(VLOOKUP(D141,Categories!$A$2:$A$16,1,FALSE),D141),VLOOKUP(D141,Categories!$A$2:$B$16,2,FALSE),"Fix the capitals"),"Check the category"))</f>
      </c>
      <c r="I141" s="6">
        <f>IF(C141="","",IF(C141&lt;0,"Refund","Debit"))</f>
      </c>
    </row>
    <row r="142">
      <c r="A142" s="4"/>
      <c r="C142" s="5"/>
      <c r="H142" s="6">
        <f>IF(D142="","",IFERROR(IF(EXACT(VLOOKUP(D142,Categories!$A$2:$A$16,1,FALSE),D142),VLOOKUP(D142,Categories!$A$2:$B$16,2,FALSE),"Fix the capitals"),"Check the category"))</f>
      </c>
      <c r="I142" s="6">
        <f>IF(C142="","",IF(C142&lt;0,"Refund","Debit"))</f>
      </c>
    </row>
    <row r="143">
      <c r="A143" s="4"/>
      <c r="C143" s="5"/>
      <c r="H143" s="6">
        <f>IF(D143="","",IFERROR(IF(EXACT(VLOOKUP(D143,Categories!$A$2:$A$16,1,FALSE),D143),VLOOKUP(D143,Categories!$A$2:$B$16,2,FALSE),"Fix the capitals"),"Check the category"))</f>
      </c>
      <c r="I143" s="6">
        <f>IF(C143="","",IF(C143&lt;0,"Refund","Debit"))</f>
      </c>
    </row>
    <row r="144">
      <c r="A144" s="4"/>
      <c r="C144" s="5"/>
      <c r="H144" s="6">
        <f>IF(D144="","",IFERROR(IF(EXACT(VLOOKUP(D144,Categories!$A$2:$A$16,1,FALSE),D144),VLOOKUP(D144,Categories!$A$2:$B$16,2,FALSE),"Fix the capitals"),"Check the category"))</f>
      </c>
      <c r="I144" s="6">
        <f>IF(C144="","",IF(C144&lt;0,"Refund","Debit"))</f>
      </c>
    </row>
    <row r="145">
      <c r="A145" s="4"/>
      <c r="C145" s="5"/>
      <c r="H145" s="6">
        <f>IF(D145="","",IFERROR(IF(EXACT(VLOOKUP(D145,Categories!$A$2:$A$16,1,FALSE),D145),VLOOKUP(D145,Categories!$A$2:$B$16,2,FALSE),"Fix the capitals"),"Check the category"))</f>
      </c>
      <c r="I145" s="6">
        <f>IF(C145="","",IF(C145&lt;0,"Refund","Debit"))</f>
      </c>
    </row>
    <row r="146">
      <c r="A146" s="4"/>
      <c r="C146" s="5"/>
      <c r="H146" s="6">
        <f>IF(D146="","",IFERROR(IF(EXACT(VLOOKUP(D146,Categories!$A$2:$A$16,1,FALSE),D146),VLOOKUP(D146,Categories!$A$2:$B$16,2,FALSE),"Fix the capitals"),"Check the category"))</f>
      </c>
      <c r="I146" s="6">
        <f>IF(C146="","",IF(C146&lt;0,"Refund","Debit"))</f>
      </c>
    </row>
    <row r="147">
      <c r="A147" s="4"/>
      <c r="C147" s="5"/>
      <c r="H147" s="6">
        <f>IF(D147="","",IFERROR(IF(EXACT(VLOOKUP(D147,Categories!$A$2:$A$16,1,FALSE),D147),VLOOKUP(D147,Categories!$A$2:$B$16,2,FALSE),"Fix the capitals"),"Check the category"))</f>
      </c>
      <c r="I147" s="6">
        <f>IF(C147="","",IF(C147&lt;0,"Refund","Debit"))</f>
      </c>
    </row>
    <row r="148">
      <c r="A148" s="4"/>
      <c r="C148" s="5"/>
      <c r="H148" s="6">
        <f>IF(D148="","",IFERROR(IF(EXACT(VLOOKUP(D148,Categories!$A$2:$A$16,1,FALSE),D148),VLOOKUP(D148,Categories!$A$2:$B$16,2,FALSE),"Fix the capitals"),"Check the category"))</f>
      </c>
      <c r="I148" s="6">
        <f>IF(C148="","",IF(C148&lt;0,"Refund","Debit"))</f>
      </c>
    </row>
    <row r="149">
      <c r="A149" s="4"/>
      <c r="C149" s="5"/>
      <c r="H149" s="6">
        <f>IF(D149="","",IFERROR(IF(EXACT(VLOOKUP(D149,Categories!$A$2:$A$16,1,FALSE),D149),VLOOKUP(D149,Categories!$A$2:$B$16,2,FALSE),"Fix the capitals"),"Check the category"))</f>
      </c>
      <c r="I149" s="6">
        <f>IF(C149="","",IF(C149&lt;0,"Refund","Debit"))</f>
      </c>
    </row>
    <row r="150">
      <c r="A150" s="4"/>
      <c r="C150" s="5"/>
      <c r="H150" s="6">
        <f>IF(D150="","",IFERROR(IF(EXACT(VLOOKUP(D150,Categories!$A$2:$A$16,1,FALSE),D150),VLOOKUP(D150,Categories!$A$2:$B$16,2,FALSE),"Fix the capitals"),"Check the category"))</f>
      </c>
      <c r="I150" s="6">
        <f>IF(C150="","",IF(C150&lt;0,"Refund","Debit"))</f>
      </c>
    </row>
    <row r="151">
      <c r="A151" s="4"/>
      <c r="C151" s="5"/>
      <c r="H151" s="6">
        <f>IF(D151="","",IFERROR(IF(EXACT(VLOOKUP(D151,Categories!$A$2:$A$16,1,FALSE),D151),VLOOKUP(D151,Categories!$A$2:$B$16,2,FALSE),"Fix the capitals"),"Check the category"))</f>
      </c>
      <c r="I151" s="6">
        <f>IF(C151="","",IF(C151&lt;0,"Refund","Debit"))</f>
      </c>
    </row>
    <row r="152">
      <c r="A152" s="4"/>
      <c r="C152" s="5"/>
      <c r="H152" s="6">
        <f>IF(D152="","",IFERROR(IF(EXACT(VLOOKUP(D152,Categories!$A$2:$A$16,1,FALSE),D152),VLOOKUP(D152,Categories!$A$2:$B$16,2,FALSE),"Fix the capitals"),"Check the category"))</f>
      </c>
      <c r="I152" s="6">
        <f>IF(C152="","",IF(C152&lt;0,"Refund","Debit"))</f>
      </c>
    </row>
    <row r="153">
      <c r="A153" s="4"/>
      <c r="C153" s="5"/>
      <c r="H153" s="6">
        <f>IF(D153="","",IFERROR(IF(EXACT(VLOOKUP(D153,Categories!$A$2:$A$16,1,FALSE),D153),VLOOKUP(D153,Categories!$A$2:$B$16,2,FALSE),"Fix the capitals"),"Check the category"))</f>
      </c>
      <c r="I153" s="6">
        <f>IF(C153="","",IF(C153&lt;0,"Refund","Debit"))</f>
      </c>
    </row>
    <row r="154">
      <c r="A154" s="4"/>
      <c r="C154" s="5"/>
      <c r="H154" s="6">
        <f>IF(D154="","",IFERROR(IF(EXACT(VLOOKUP(D154,Categories!$A$2:$A$16,1,FALSE),D154),VLOOKUP(D154,Categories!$A$2:$B$16,2,FALSE),"Fix the capitals"),"Check the category"))</f>
      </c>
      <c r="I154" s="6">
        <f>IF(C154="","",IF(C154&lt;0,"Refund","Debit"))</f>
      </c>
    </row>
    <row r="155">
      <c r="A155" s="4"/>
      <c r="C155" s="5"/>
      <c r="H155" s="6">
        <f>IF(D155="","",IFERROR(IF(EXACT(VLOOKUP(D155,Categories!$A$2:$A$16,1,FALSE),D155),VLOOKUP(D155,Categories!$A$2:$B$16,2,FALSE),"Fix the capitals"),"Check the category"))</f>
      </c>
      <c r="I155" s="6">
        <f>IF(C155="","",IF(C155&lt;0,"Refund","Debit"))</f>
      </c>
    </row>
    <row r="156">
      <c r="A156" s="4"/>
      <c r="C156" s="5"/>
      <c r="H156" s="6">
        <f>IF(D156="","",IFERROR(IF(EXACT(VLOOKUP(D156,Categories!$A$2:$A$16,1,FALSE),D156),VLOOKUP(D156,Categories!$A$2:$B$16,2,FALSE),"Fix the capitals"),"Check the category"))</f>
      </c>
      <c r="I156" s="6">
        <f>IF(C156="","",IF(C156&lt;0,"Refund","Debit"))</f>
      </c>
    </row>
    <row r="157">
      <c r="A157" s="4"/>
      <c r="C157" s="5"/>
      <c r="H157" s="6">
        <f>IF(D157="","",IFERROR(IF(EXACT(VLOOKUP(D157,Categories!$A$2:$A$16,1,FALSE),D157),VLOOKUP(D157,Categories!$A$2:$B$16,2,FALSE),"Fix the capitals"),"Check the category"))</f>
      </c>
      <c r="I157" s="6">
        <f>IF(C157="","",IF(C157&lt;0,"Refund","Debit"))</f>
      </c>
    </row>
    <row r="158">
      <c r="A158" s="4"/>
      <c r="C158" s="5"/>
      <c r="H158" s="6">
        <f>IF(D158="","",IFERROR(IF(EXACT(VLOOKUP(D158,Categories!$A$2:$A$16,1,FALSE),D158),VLOOKUP(D158,Categories!$A$2:$B$16,2,FALSE),"Fix the capitals"),"Check the category"))</f>
      </c>
      <c r="I158" s="6">
        <f>IF(C158="","",IF(C158&lt;0,"Refund","Debit"))</f>
      </c>
    </row>
    <row r="159">
      <c r="A159" s="4"/>
      <c r="C159" s="5"/>
      <c r="H159" s="6">
        <f>IF(D159="","",IFERROR(IF(EXACT(VLOOKUP(D159,Categories!$A$2:$A$16,1,FALSE),D159),VLOOKUP(D159,Categories!$A$2:$B$16,2,FALSE),"Fix the capitals"),"Check the category"))</f>
      </c>
      <c r="I159" s="6">
        <f>IF(C159="","",IF(C159&lt;0,"Refund","Debit"))</f>
      </c>
    </row>
    <row r="160">
      <c r="A160" s="4"/>
      <c r="C160" s="5"/>
      <c r="H160" s="6">
        <f>IF(D160="","",IFERROR(IF(EXACT(VLOOKUP(D160,Categories!$A$2:$A$16,1,FALSE),D160),VLOOKUP(D160,Categories!$A$2:$B$16,2,FALSE),"Fix the capitals"),"Check the category"))</f>
      </c>
      <c r="I160" s="6">
        <f>IF(C160="","",IF(C160&lt;0,"Refund","Debit"))</f>
      </c>
    </row>
    <row r="161">
      <c r="A161" s="4"/>
      <c r="C161" s="5"/>
      <c r="H161" s="6">
        <f>IF(D161="","",IFERROR(IF(EXACT(VLOOKUP(D161,Categories!$A$2:$A$16,1,FALSE),D161),VLOOKUP(D161,Categories!$A$2:$B$16,2,FALSE),"Fix the capitals"),"Check the category"))</f>
      </c>
      <c r="I161" s="6">
        <f>IF(C161="","",IF(C161&lt;0,"Refund","Debit"))</f>
      </c>
    </row>
    <row r="162">
      <c r="A162" s="4"/>
      <c r="C162" s="5"/>
      <c r="H162" s="6">
        <f>IF(D162="","",IFERROR(IF(EXACT(VLOOKUP(D162,Categories!$A$2:$A$16,1,FALSE),D162),VLOOKUP(D162,Categories!$A$2:$B$16,2,FALSE),"Fix the capitals"),"Check the category"))</f>
      </c>
      <c r="I162" s="6">
        <f>IF(C162="","",IF(C162&lt;0,"Refund","Debit"))</f>
      </c>
    </row>
    <row r="163">
      <c r="A163" s="4"/>
      <c r="C163" s="5"/>
      <c r="H163" s="6">
        <f>IF(D163="","",IFERROR(IF(EXACT(VLOOKUP(D163,Categories!$A$2:$A$16,1,FALSE),D163),VLOOKUP(D163,Categories!$A$2:$B$16,2,FALSE),"Fix the capitals"),"Check the category"))</f>
      </c>
      <c r="I163" s="6">
        <f>IF(C163="","",IF(C163&lt;0,"Refund","Debit"))</f>
      </c>
    </row>
    <row r="164">
      <c r="A164" s="4"/>
      <c r="C164" s="5"/>
      <c r="H164" s="6">
        <f>IF(D164="","",IFERROR(IF(EXACT(VLOOKUP(D164,Categories!$A$2:$A$16,1,FALSE),D164),VLOOKUP(D164,Categories!$A$2:$B$16,2,FALSE),"Fix the capitals"),"Check the category"))</f>
      </c>
      <c r="I164" s="6">
        <f>IF(C164="","",IF(C164&lt;0,"Refund","Debit"))</f>
      </c>
    </row>
    <row r="165">
      <c r="A165" s="4"/>
      <c r="C165" s="5"/>
      <c r="H165" s="6">
        <f>IF(D165="","",IFERROR(IF(EXACT(VLOOKUP(D165,Categories!$A$2:$A$16,1,FALSE),D165),VLOOKUP(D165,Categories!$A$2:$B$16,2,FALSE),"Fix the capitals"),"Check the category"))</f>
      </c>
      <c r="I165" s="6">
        <f>IF(C165="","",IF(C165&lt;0,"Refund","Debit"))</f>
      </c>
    </row>
    <row r="166">
      <c r="A166" s="4"/>
      <c r="C166" s="5"/>
      <c r="H166" s="6">
        <f>IF(D166="","",IFERROR(IF(EXACT(VLOOKUP(D166,Categories!$A$2:$A$16,1,FALSE),D166),VLOOKUP(D166,Categories!$A$2:$B$16,2,FALSE),"Fix the capitals"),"Check the category"))</f>
      </c>
      <c r="I166" s="6">
        <f>IF(C166="","",IF(C166&lt;0,"Refund","Debit"))</f>
      </c>
    </row>
    <row r="167">
      <c r="A167" s="4"/>
      <c r="C167" s="5"/>
      <c r="H167" s="6">
        <f>IF(D167="","",IFERROR(IF(EXACT(VLOOKUP(D167,Categories!$A$2:$A$16,1,FALSE),D167),VLOOKUP(D167,Categories!$A$2:$B$16,2,FALSE),"Fix the capitals"),"Check the category"))</f>
      </c>
      <c r="I167" s="6">
        <f>IF(C167="","",IF(C167&lt;0,"Refund","Debit"))</f>
      </c>
    </row>
    <row r="168">
      <c r="A168" s="4"/>
      <c r="C168" s="5"/>
      <c r="H168" s="6">
        <f>IF(D168="","",IFERROR(IF(EXACT(VLOOKUP(D168,Categories!$A$2:$A$16,1,FALSE),D168),VLOOKUP(D168,Categories!$A$2:$B$16,2,FALSE),"Fix the capitals"),"Check the category"))</f>
      </c>
      <c r="I168" s="6">
        <f>IF(C168="","",IF(C168&lt;0,"Refund","Debit"))</f>
      </c>
    </row>
    <row r="169">
      <c r="A169" s="4"/>
      <c r="C169" s="5"/>
      <c r="H169" s="6">
        <f>IF(D169="","",IFERROR(IF(EXACT(VLOOKUP(D169,Categories!$A$2:$A$16,1,FALSE),D169),VLOOKUP(D169,Categories!$A$2:$B$16,2,FALSE),"Fix the capitals"),"Check the category"))</f>
      </c>
      <c r="I169" s="6">
        <f>IF(C169="","",IF(C169&lt;0,"Refund","Debit"))</f>
      </c>
    </row>
    <row r="170">
      <c r="A170" s="4"/>
      <c r="C170" s="5"/>
      <c r="H170" s="6">
        <f>IF(D170="","",IFERROR(IF(EXACT(VLOOKUP(D170,Categories!$A$2:$A$16,1,FALSE),D170),VLOOKUP(D170,Categories!$A$2:$B$16,2,FALSE),"Fix the capitals"),"Check the category"))</f>
      </c>
      <c r="I170" s="6">
        <f>IF(C170="","",IF(C170&lt;0,"Refund","Debit"))</f>
      </c>
    </row>
    <row r="171">
      <c r="A171" s="4"/>
      <c r="C171" s="5"/>
      <c r="H171" s="6">
        <f>IF(D171="","",IFERROR(IF(EXACT(VLOOKUP(D171,Categories!$A$2:$A$16,1,FALSE),D171),VLOOKUP(D171,Categories!$A$2:$B$16,2,FALSE),"Fix the capitals"),"Check the category"))</f>
      </c>
      <c r="I171" s="6">
        <f>IF(C171="","",IF(C171&lt;0,"Refund","Debit"))</f>
      </c>
    </row>
    <row r="172">
      <c r="A172" s="4"/>
      <c r="C172" s="5"/>
      <c r="H172" s="6">
        <f>IF(D172="","",IFERROR(IF(EXACT(VLOOKUP(D172,Categories!$A$2:$A$16,1,FALSE),D172),VLOOKUP(D172,Categories!$A$2:$B$16,2,FALSE),"Fix the capitals"),"Check the category"))</f>
      </c>
      <c r="I172" s="6">
        <f>IF(C172="","",IF(C172&lt;0,"Refund","Debit"))</f>
      </c>
    </row>
    <row r="173">
      <c r="A173" s="4"/>
      <c r="C173" s="5"/>
      <c r="H173" s="6">
        <f>IF(D173="","",IFERROR(IF(EXACT(VLOOKUP(D173,Categories!$A$2:$A$16,1,FALSE),D173),VLOOKUP(D173,Categories!$A$2:$B$16,2,FALSE),"Fix the capitals"),"Check the category"))</f>
      </c>
      <c r="I173" s="6">
        <f>IF(C173="","",IF(C173&lt;0,"Refund","Debit"))</f>
      </c>
    </row>
    <row r="174">
      <c r="A174" s="4"/>
      <c r="C174" s="5"/>
      <c r="H174" s="6">
        <f>IF(D174="","",IFERROR(IF(EXACT(VLOOKUP(D174,Categories!$A$2:$A$16,1,FALSE),D174),VLOOKUP(D174,Categories!$A$2:$B$16,2,FALSE),"Fix the capitals"),"Check the category"))</f>
      </c>
      <c r="I174" s="6">
        <f>IF(C174="","",IF(C174&lt;0,"Refund","Debit"))</f>
      </c>
    </row>
    <row r="175">
      <c r="A175" s="4"/>
      <c r="C175" s="5"/>
      <c r="H175" s="6">
        <f>IF(D175="","",IFERROR(IF(EXACT(VLOOKUP(D175,Categories!$A$2:$A$16,1,FALSE),D175),VLOOKUP(D175,Categories!$A$2:$B$16,2,FALSE),"Fix the capitals"),"Check the category"))</f>
      </c>
      <c r="I175" s="6">
        <f>IF(C175="","",IF(C175&lt;0,"Refund","Debit"))</f>
      </c>
    </row>
    <row r="176">
      <c r="A176" s="4"/>
      <c r="C176" s="5"/>
      <c r="H176" s="6">
        <f>IF(D176="","",IFERROR(IF(EXACT(VLOOKUP(D176,Categories!$A$2:$A$16,1,FALSE),D176),VLOOKUP(D176,Categories!$A$2:$B$16,2,FALSE),"Fix the capitals"),"Check the category"))</f>
      </c>
      <c r="I176" s="6">
        <f>IF(C176="","",IF(C176&lt;0,"Refund","Debit"))</f>
      </c>
    </row>
    <row r="177">
      <c r="A177" s="4"/>
      <c r="C177" s="5"/>
      <c r="H177" s="6">
        <f>IF(D177="","",IFERROR(IF(EXACT(VLOOKUP(D177,Categories!$A$2:$A$16,1,FALSE),D177),VLOOKUP(D177,Categories!$A$2:$B$16,2,FALSE),"Fix the capitals"),"Check the category"))</f>
      </c>
      <c r="I177" s="6">
        <f>IF(C177="","",IF(C177&lt;0,"Refund","Debit"))</f>
      </c>
    </row>
    <row r="178">
      <c r="A178" s="4"/>
      <c r="C178" s="5"/>
      <c r="H178" s="6">
        <f>IF(D178="","",IFERROR(IF(EXACT(VLOOKUP(D178,Categories!$A$2:$A$16,1,FALSE),D178),VLOOKUP(D178,Categories!$A$2:$B$16,2,FALSE),"Fix the capitals"),"Check the category"))</f>
      </c>
      <c r="I178" s="6">
        <f>IF(C178="","",IF(C178&lt;0,"Refund","Debit"))</f>
      </c>
    </row>
    <row r="179">
      <c r="A179" s="4"/>
      <c r="C179" s="5"/>
      <c r="H179" s="6">
        <f>IF(D179="","",IFERROR(IF(EXACT(VLOOKUP(D179,Categories!$A$2:$A$16,1,FALSE),D179),VLOOKUP(D179,Categories!$A$2:$B$16,2,FALSE),"Fix the capitals"),"Check the category"))</f>
      </c>
      <c r="I179" s="6">
        <f>IF(C179="","",IF(C179&lt;0,"Refund","Debit"))</f>
      </c>
    </row>
    <row r="180">
      <c r="A180" s="4"/>
      <c r="C180" s="5"/>
      <c r="H180" s="6">
        <f>IF(D180="","",IFERROR(IF(EXACT(VLOOKUP(D180,Categories!$A$2:$A$16,1,FALSE),D180),VLOOKUP(D180,Categories!$A$2:$B$16,2,FALSE),"Fix the capitals"),"Check the category"))</f>
      </c>
      <c r="I180" s="6">
        <f>IF(C180="","",IF(C180&lt;0,"Refund","Debit"))</f>
      </c>
    </row>
    <row r="181">
      <c r="A181" s="4"/>
      <c r="C181" s="5"/>
      <c r="H181" s="6">
        <f>IF(D181="","",IFERROR(IF(EXACT(VLOOKUP(D181,Categories!$A$2:$A$16,1,FALSE),D181),VLOOKUP(D181,Categories!$A$2:$B$16,2,FALSE),"Fix the capitals"),"Check the category"))</f>
      </c>
      <c r="I181" s="6">
        <f>IF(C181="","",IF(C181&lt;0,"Refund","Debit"))</f>
      </c>
    </row>
    <row r="182">
      <c r="A182" s="4"/>
      <c r="C182" s="5"/>
      <c r="H182" s="6">
        <f>IF(D182="","",IFERROR(IF(EXACT(VLOOKUP(D182,Categories!$A$2:$A$16,1,FALSE),D182),VLOOKUP(D182,Categories!$A$2:$B$16,2,FALSE),"Fix the capitals"),"Check the category"))</f>
      </c>
      <c r="I182" s="6">
        <f>IF(C182="","",IF(C182&lt;0,"Refund","Debit"))</f>
      </c>
    </row>
    <row r="183">
      <c r="A183" s="4"/>
      <c r="C183" s="5"/>
      <c r="H183" s="6">
        <f>IF(D183="","",IFERROR(IF(EXACT(VLOOKUP(D183,Categories!$A$2:$A$16,1,FALSE),D183),VLOOKUP(D183,Categories!$A$2:$B$16,2,FALSE),"Fix the capitals"),"Check the category"))</f>
      </c>
      <c r="I183" s="6">
        <f>IF(C183="","",IF(C183&lt;0,"Refund","Debit"))</f>
      </c>
    </row>
    <row r="184">
      <c r="A184" s="4"/>
      <c r="C184" s="5"/>
      <c r="H184" s="6">
        <f>IF(D184="","",IFERROR(IF(EXACT(VLOOKUP(D184,Categories!$A$2:$A$16,1,FALSE),D184),VLOOKUP(D184,Categories!$A$2:$B$16,2,FALSE),"Fix the capitals"),"Check the category"))</f>
      </c>
      <c r="I184" s="6">
        <f>IF(C184="","",IF(C184&lt;0,"Refund","Debit"))</f>
      </c>
    </row>
    <row r="185">
      <c r="A185" s="4"/>
      <c r="C185" s="5"/>
      <c r="H185" s="6">
        <f>IF(D185="","",IFERROR(IF(EXACT(VLOOKUP(D185,Categories!$A$2:$A$16,1,FALSE),D185),VLOOKUP(D185,Categories!$A$2:$B$16,2,FALSE),"Fix the capitals"),"Check the category"))</f>
      </c>
      <c r="I185" s="6">
        <f>IF(C185="","",IF(C185&lt;0,"Refund","Debit"))</f>
      </c>
    </row>
    <row r="186">
      <c r="A186" s="4"/>
      <c r="C186" s="5"/>
      <c r="H186" s="6">
        <f>IF(D186="","",IFERROR(IF(EXACT(VLOOKUP(D186,Categories!$A$2:$A$16,1,FALSE),D186),VLOOKUP(D186,Categories!$A$2:$B$16,2,FALSE),"Fix the capitals"),"Check the category"))</f>
      </c>
      <c r="I186" s="6">
        <f>IF(C186="","",IF(C186&lt;0,"Refund","Debit"))</f>
      </c>
    </row>
    <row r="187">
      <c r="A187" s="4"/>
      <c r="C187" s="5"/>
      <c r="H187" s="6">
        <f>IF(D187="","",IFERROR(IF(EXACT(VLOOKUP(D187,Categories!$A$2:$A$16,1,FALSE),D187),VLOOKUP(D187,Categories!$A$2:$B$16,2,FALSE),"Fix the capitals"),"Check the category"))</f>
      </c>
      <c r="I187" s="6">
        <f>IF(C187="","",IF(C187&lt;0,"Refund","Debit"))</f>
      </c>
    </row>
    <row r="188">
      <c r="A188" s="4"/>
      <c r="C188" s="5"/>
      <c r="H188" s="6">
        <f>IF(D188="","",IFERROR(IF(EXACT(VLOOKUP(D188,Categories!$A$2:$A$16,1,FALSE),D188),VLOOKUP(D188,Categories!$A$2:$B$16,2,FALSE),"Fix the capitals"),"Check the category"))</f>
      </c>
      <c r="I188" s="6">
        <f>IF(C188="","",IF(C188&lt;0,"Refund","Debit"))</f>
      </c>
    </row>
    <row r="189">
      <c r="A189" s="4"/>
      <c r="C189" s="5"/>
      <c r="H189" s="6">
        <f>IF(D189="","",IFERROR(IF(EXACT(VLOOKUP(D189,Categories!$A$2:$A$16,1,FALSE),D189),VLOOKUP(D189,Categories!$A$2:$B$16,2,FALSE),"Fix the capitals"),"Check the category"))</f>
      </c>
      <c r="I189" s="6">
        <f>IF(C189="","",IF(C189&lt;0,"Refund","Debit"))</f>
      </c>
    </row>
    <row r="190">
      <c r="A190" s="4"/>
      <c r="C190" s="5"/>
      <c r="H190" s="6">
        <f>IF(D190="","",IFERROR(IF(EXACT(VLOOKUP(D190,Categories!$A$2:$A$16,1,FALSE),D190),VLOOKUP(D190,Categories!$A$2:$B$16,2,FALSE),"Fix the capitals"),"Check the category"))</f>
      </c>
      <c r="I190" s="6">
        <f>IF(C190="","",IF(C190&lt;0,"Refund","Debit"))</f>
      </c>
    </row>
    <row r="191">
      <c r="A191" s="4"/>
      <c r="C191" s="5"/>
      <c r="H191" s="6">
        <f>IF(D191="","",IFERROR(IF(EXACT(VLOOKUP(D191,Categories!$A$2:$A$16,1,FALSE),D191),VLOOKUP(D191,Categories!$A$2:$B$16,2,FALSE),"Fix the capitals"),"Check the category"))</f>
      </c>
      <c r="I191" s="6">
        <f>IF(C191="","",IF(C191&lt;0,"Refund","Debit"))</f>
      </c>
    </row>
    <row r="192">
      <c r="A192" s="4"/>
      <c r="C192" s="5"/>
      <c r="H192" s="6">
        <f>IF(D192="","",IFERROR(IF(EXACT(VLOOKUP(D192,Categories!$A$2:$A$16,1,FALSE),D192),VLOOKUP(D192,Categories!$A$2:$B$16,2,FALSE),"Fix the capitals"),"Check the category"))</f>
      </c>
      <c r="I192" s="6">
        <f>IF(C192="","",IF(C192&lt;0,"Refund","Debit"))</f>
      </c>
    </row>
    <row r="193">
      <c r="A193" s="4"/>
      <c r="C193" s="5"/>
      <c r="H193" s="6">
        <f>IF(D193="","",IFERROR(IF(EXACT(VLOOKUP(D193,Categories!$A$2:$A$16,1,FALSE),D193),VLOOKUP(D193,Categories!$A$2:$B$16,2,FALSE),"Fix the capitals"),"Check the category"))</f>
      </c>
      <c r="I193" s="6">
        <f>IF(C193="","",IF(C193&lt;0,"Refund","Debit"))</f>
      </c>
    </row>
    <row r="194">
      <c r="A194" s="4"/>
      <c r="C194" s="5"/>
      <c r="H194" s="6">
        <f>IF(D194="","",IFERROR(IF(EXACT(VLOOKUP(D194,Categories!$A$2:$A$16,1,FALSE),D194),VLOOKUP(D194,Categories!$A$2:$B$16,2,FALSE),"Fix the capitals"),"Check the category"))</f>
      </c>
      <c r="I194" s="6">
        <f>IF(C194="","",IF(C194&lt;0,"Refund","Debit"))</f>
      </c>
    </row>
    <row r="195">
      <c r="A195" s="4"/>
      <c r="C195" s="5"/>
      <c r="H195" s="6">
        <f>IF(D195="","",IFERROR(IF(EXACT(VLOOKUP(D195,Categories!$A$2:$A$16,1,FALSE),D195),VLOOKUP(D195,Categories!$A$2:$B$16,2,FALSE),"Fix the capitals"),"Check the category"))</f>
      </c>
      <c r="I195" s="6">
        <f>IF(C195="","",IF(C195&lt;0,"Refund","Debit"))</f>
      </c>
    </row>
    <row r="196">
      <c r="A196" s="4"/>
      <c r="C196" s="5"/>
      <c r="H196" s="6">
        <f>IF(D196="","",IFERROR(IF(EXACT(VLOOKUP(D196,Categories!$A$2:$A$16,1,FALSE),D196),VLOOKUP(D196,Categories!$A$2:$B$16,2,FALSE),"Fix the capitals"),"Check the category"))</f>
      </c>
      <c r="I196" s="6">
        <f>IF(C196="","",IF(C196&lt;0,"Refund","Debit"))</f>
      </c>
    </row>
    <row r="197">
      <c r="A197" s="4"/>
      <c r="C197" s="5"/>
      <c r="H197" s="6">
        <f>IF(D197="","",IFERROR(IF(EXACT(VLOOKUP(D197,Categories!$A$2:$A$16,1,FALSE),D197),VLOOKUP(D197,Categories!$A$2:$B$16,2,FALSE),"Fix the capitals"),"Check the category"))</f>
      </c>
      <c r="I197" s="6">
        <f>IF(C197="","",IF(C197&lt;0,"Refund","Debit"))</f>
      </c>
    </row>
    <row r="198">
      <c r="A198" s="4"/>
      <c r="C198" s="5"/>
      <c r="H198" s="6">
        <f>IF(D198="","",IFERROR(IF(EXACT(VLOOKUP(D198,Categories!$A$2:$A$16,1,FALSE),D198),VLOOKUP(D198,Categories!$A$2:$B$16,2,FALSE),"Fix the capitals"),"Check the category"))</f>
      </c>
      <c r="I198" s="6">
        <f>IF(C198="","",IF(C198&lt;0,"Refund","Debit"))</f>
      </c>
    </row>
    <row r="199">
      <c r="A199" s="4"/>
      <c r="C199" s="5"/>
      <c r="H199" s="6">
        <f>IF(D199="","",IFERROR(IF(EXACT(VLOOKUP(D199,Categories!$A$2:$A$16,1,FALSE),D199),VLOOKUP(D199,Categories!$A$2:$B$16,2,FALSE),"Fix the capitals"),"Check the category"))</f>
      </c>
      <c r="I199" s="6">
        <f>IF(C199="","",IF(C199&lt;0,"Refund","Debit"))</f>
      </c>
    </row>
    <row r="200">
      <c r="A200" s="4"/>
      <c r="C200" s="5"/>
      <c r="H200" s="6">
        <f>IF(D200="","",IFERROR(IF(EXACT(VLOOKUP(D200,Categories!$A$2:$A$16,1,FALSE),D200),VLOOKUP(D200,Categories!$A$2:$B$16,2,FALSE),"Fix the capitals"),"Check the category"))</f>
      </c>
      <c r="I200" s="6">
        <f>IF(C200="","",IF(C200&lt;0,"Refund","Debit"))</f>
      </c>
    </row>
    <row r="201">
      <c r="A201" s="4"/>
      <c r="C201" s="5"/>
      <c r="H201" s="6">
        <f>IF(D201="","",IFERROR(IF(EXACT(VLOOKUP(D201,Categories!$A$2:$A$16,1,FALSE),D201),VLOOKUP(D201,Categories!$A$2:$B$16,2,FALSE),"Fix the capitals"),"Check the category"))</f>
      </c>
      <c r="I201" s="6">
        <f>IF(C201="","",IF(C201&lt;0,"Refund","Debit"))</f>
      </c>
    </row>
    <row r="202">
      <c r="A202" s="4"/>
      <c r="C202" s="5"/>
      <c r="H202" s="6">
        <f>IF(D202="","",IFERROR(IF(EXACT(VLOOKUP(D202,Categories!$A$2:$A$16,1,FALSE),D202),VLOOKUP(D202,Categories!$A$2:$B$16,2,FALSE),"Fix the capitals"),"Check the category"))</f>
      </c>
      <c r="I202" s="6">
        <f>IF(C202="","",IF(C202&lt;0,"Refund","Debit"))</f>
      </c>
    </row>
    <row r="203">
      <c r="A203" s="4"/>
      <c r="C203" s="5"/>
      <c r="H203" s="6">
        <f>IF(D203="","",IFERROR(IF(EXACT(VLOOKUP(D203,Categories!$A$2:$A$16,1,FALSE),D203),VLOOKUP(D203,Categories!$A$2:$B$16,2,FALSE),"Fix the capitals"),"Check the category"))</f>
      </c>
      <c r="I203" s="6">
        <f>IF(C203="","",IF(C203&lt;0,"Refund","Debit"))</f>
      </c>
    </row>
    <row r="204">
      <c r="A204" s="4"/>
      <c r="C204" s="5"/>
      <c r="H204" s="6">
        <f>IF(D204="","",IFERROR(IF(EXACT(VLOOKUP(D204,Categories!$A$2:$A$16,1,FALSE),D204),VLOOKUP(D204,Categories!$A$2:$B$16,2,FALSE),"Fix the capitals"),"Check the category"))</f>
      </c>
      <c r="I204" s="6">
        <f>IF(C204="","",IF(C204&lt;0,"Refund","Debit"))</f>
      </c>
    </row>
    <row r="205">
      <c r="A205" s="4"/>
      <c r="C205" s="5"/>
      <c r="H205" s="6">
        <f>IF(D205="","",IFERROR(IF(EXACT(VLOOKUP(D205,Categories!$A$2:$A$16,1,FALSE),D205),VLOOKUP(D205,Categories!$A$2:$B$16,2,FALSE),"Fix the capitals"),"Check the category"))</f>
      </c>
      <c r="I205" s="6">
        <f>IF(C205="","",IF(C205&lt;0,"Refund","Debit"))</f>
      </c>
    </row>
    <row r="206">
      <c r="A206" s="4"/>
      <c r="C206" s="5"/>
      <c r="H206" s="6">
        <f>IF(D206="","",IFERROR(IF(EXACT(VLOOKUP(D206,Categories!$A$2:$A$16,1,FALSE),D206),VLOOKUP(D206,Categories!$A$2:$B$16,2,FALSE),"Fix the capitals"),"Check the category"))</f>
      </c>
      <c r="I206" s="6">
        <f>IF(C206="","",IF(C206&lt;0,"Refund","Debit"))</f>
      </c>
    </row>
    <row r="207">
      <c r="A207" s="4"/>
      <c r="C207" s="5"/>
      <c r="H207" s="6">
        <f>IF(D207="","",IFERROR(IF(EXACT(VLOOKUP(D207,Categories!$A$2:$A$16,1,FALSE),D207),VLOOKUP(D207,Categories!$A$2:$B$16,2,FALSE),"Fix the capitals"),"Check the category"))</f>
      </c>
      <c r="I207" s="6">
        <f>IF(C207="","",IF(C207&lt;0,"Refund","Debit"))</f>
      </c>
    </row>
    <row r="208">
      <c r="A208" s="4"/>
      <c r="C208" s="5"/>
      <c r="H208" s="6">
        <f>IF(D208="","",IFERROR(IF(EXACT(VLOOKUP(D208,Categories!$A$2:$A$16,1,FALSE),D208),VLOOKUP(D208,Categories!$A$2:$B$16,2,FALSE),"Fix the capitals"),"Check the category"))</f>
      </c>
      <c r="I208" s="6">
        <f>IF(C208="","",IF(C208&lt;0,"Refund","Debit"))</f>
      </c>
    </row>
    <row r="209">
      <c r="A209" s="4"/>
      <c r="C209" s="5"/>
      <c r="H209" s="6">
        <f>IF(D209="","",IFERROR(IF(EXACT(VLOOKUP(D209,Categories!$A$2:$A$16,1,FALSE),D209),VLOOKUP(D209,Categories!$A$2:$B$16,2,FALSE),"Fix the capitals"),"Check the category"))</f>
      </c>
      <c r="I209" s="6">
        <f>IF(C209="","",IF(C209&lt;0,"Refund","Debit"))</f>
      </c>
    </row>
    <row r="210">
      <c r="A210" s="4"/>
      <c r="C210" s="5"/>
      <c r="H210" s="6">
        <f>IF(D210="","",IFERROR(IF(EXACT(VLOOKUP(D210,Categories!$A$2:$A$16,1,FALSE),D210),VLOOKUP(D210,Categories!$A$2:$B$16,2,FALSE),"Fix the capitals"),"Check the category"))</f>
      </c>
      <c r="I210" s="6">
        <f>IF(C210="","",IF(C210&lt;0,"Refund","Debit"))</f>
      </c>
    </row>
    <row r="211">
      <c r="A211" s="4"/>
      <c r="C211" s="5"/>
      <c r="H211" s="6">
        <f>IF(D211="","",IFERROR(IF(EXACT(VLOOKUP(D211,Categories!$A$2:$A$16,1,FALSE),D211),VLOOKUP(D211,Categories!$A$2:$B$16,2,FALSE),"Fix the capitals"),"Check the category"))</f>
      </c>
      <c r="I211" s="6">
        <f>IF(C211="","",IF(C211&lt;0,"Refund","Debit"))</f>
      </c>
    </row>
    <row r="212">
      <c r="A212" s="4"/>
      <c r="C212" s="5"/>
      <c r="H212" s="6">
        <f>IF(D212="","",IFERROR(IF(EXACT(VLOOKUP(D212,Categories!$A$2:$A$16,1,FALSE),D212),VLOOKUP(D212,Categories!$A$2:$B$16,2,FALSE),"Fix the capitals"),"Check the category"))</f>
      </c>
      <c r="I212" s="6">
        <f>IF(C212="","",IF(C212&lt;0,"Refund","Debit"))</f>
      </c>
    </row>
    <row r="213">
      <c r="A213" s="4"/>
      <c r="C213" s="5"/>
      <c r="H213" s="6">
        <f>IF(D213="","",IFERROR(IF(EXACT(VLOOKUP(D213,Categories!$A$2:$A$16,1,FALSE),D213),VLOOKUP(D213,Categories!$A$2:$B$16,2,FALSE),"Fix the capitals"),"Check the category"))</f>
      </c>
      <c r="I213" s="6">
        <f>IF(C213="","",IF(C213&lt;0,"Refund","Debit"))</f>
      </c>
    </row>
    <row r="214">
      <c r="A214" s="4"/>
      <c r="C214" s="5"/>
      <c r="H214" s="6">
        <f>IF(D214="","",IFERROR(IF(EXACT(VLOOKUP(D214,Categories!$A$2:$A$16,1,FALSE),D214),VLOOKUP(D214,Categories!$A$2:$B$16,2,FALSE),"Fix the capitals"),"Check the category"))</f>
      </c>
      <c r="I214" s="6">
        <f>IF(C214="","",IF(C214&lt;0,"Refund","Debit"))</f>
      </c>
    </row>
    <row r="215">
      <c r="A215" s="4"/>
      <c r="C215" s="5"/>
      <c r="H215" s="6">
        <f>IF(D215="","",IFERROR(IF(EXACT(VLOOKUP(D215,Categories!$A$2:$A$16,1,FALSE),D215),VLOOKUP(D215,Categories!$A$2:$B$16,2,FALSE),"Fix the capitals"),"Check the category"))</f>
      </c>
      <c r="I215" s="6">
        <f>IF(C215="","",IF(C215&lt;0,"Refund","Debit"))</f>
      </c>
    </row>
    <row r="216">
      <c r="A216" s="4"/>
      <c r="C216" s="5"/>
      <c r="H216" s="6">
        <f>IF(D216="","",IFERROR(IF(EXACT(VLOOKUP(D216,Categories!$A$2:$A$16,1,FALSE),D216),VLOOKUP(D216,Categories!$A$2:$B$16,2,FALSE),"Fix the capitals"),"Check the category"))</f>
      </c>
      <c r="I216" s="6">
        <f>IF(C216="","",IF(C216&lt;0,"Refund","Debit"))</f>
      </c>
    </row>
    <row r="217">
      <c r="A217" s="4"/>
      <c r="C217" s="5"/>
      <c r="H217" s="6">
        <f>IF(D217="","",IFERROR(IF(EXACT(VLOOKUP(D217,Categories!$A$2:$A$16,1,FALSE),D217),VLOOKUP(D217,Categories!$A$2:$B$16,2,FALSE),"Fix the capitals"),"Check the category"))</f>
      </c>
      <c r="I217" s="6">
        <f>IF(C217="","",IF(C217&lt;0,"Refund","Debit"))</f>
      </c>
    </row>
    <row r="218">
      <c r="A218" s="4"/>
      <c r="C218" s="5"/>
      <c r="H218" s="6">
        <f>IF(D218="","",IFERROR(IF(EXACT(VLOOKUP(D218,Categories!$A$2:$A$16,1,FALSE),D218),VLOOKUP(D218,Categories!$A$2:$B$16,2,FALSE),"Fix the capitals"),"Check the category"))</f>
      </c>
      <c r="I218" s="6">
        <f>IF(C218="","",IF(C218&lt;0,"Refund","Debit"))</f>
      </c>
    </row>
    <row r="219">
      <c r="A219" s="4"/>
      <c r="C219" s="5"/>
      <c r="H219" s="6">
        <f>IF(D219="","",IFERROR(IF(EXACT(VLOOKUP(D219,Categories!$A$2:$A$16,1,FALSE),D219),VLOOKUP(D219,Categories!$A$2:$B$16,2,FALSE),"Fix the capitals"),"Check the category"))</f>
      </c>
      <c r="I219" s="6">
        <f>IF(C219="","",IF(C219&lt;0,"Refund","Debit"))</f>
      </c>
    </row>
    <row r="220">
      <c r="A220" s="4"/>
      <c r="C220" s="5"/>
      <c r="H220" s="6">
        <f>IF(D220="","",IFERROR(IF(EXACT(VLOOKUP(D220,Categories!$A$2:$A$16,1,FALSE),D220),VLOOKUP(D220,Categories!$A$2:$B$16,2,FALSE),"Fix the capitals"),"Check the category"))</f>
      </c>
      <c r="I220" s="6">
        <f>IF(C220="","",IF(C220&lt;0,"Refund","Debit"))</f>
      </c>
    </row>
    <row r="221">
      <c r="A221" s="4"/>
      <c r="C221" s="5"/>
      <c r="H221" s="6">
        <f>IF(D221="","",IFERROR(IF(EXACT(VLOOKUP(D221,Categories!$A$2:$A$16,1,FALSE),D221),VLOOKUP(D221,Categories!$A$2:$B$16,2,FALSE),"Fix the capitals"),"Check the category"))</f>
      </c>
      <c r="I221" s="6">
        <f>IF(C221="","",IF(C221&lt;0,"Refund","Debit"))</f>
      </c>
    </row>
    <row r="222">
      <c r="A222" s="4"/>
      <c r="C222" s="5"/>
      <c r="H222" s="6">
        <f>IF(D222="","",IFERROR(IF(EXACT(VLOOKUP(D222,Categories!$A$2:$A$16,1,FALSE),D222),VLOOKUP(D222,Categories!$A$2:$B$16,2,FALSE),"Fix the capitals"),"Check the category"))</f>
      </c>
      <c r="I222" s="6">
        <f>IF(C222="","",IF(C222&lt;0,"Refund","Debit"))</f>
      </c>
    </row>
    <row r="223">
      <c r="A223" s="4"/>
      <c r="C223" s="5"/>
      <c r="H223" s="6">
        <f>IF(D223="","",IFERROR(IF(EXACT(VLOOKUP(D223,Categories!$A$2:$A$16,1,FALSE),D223),VLOOKUP(D223,Categories!$A$2:$B$16,2,FALSE),"Fix the capitals"),"Check the category"))</f>
      </c>
      <c r="I223" s="6">
        <f>IF(C223="","",IF(C223&lt;0,"Refund","Debit"))</f>
      </c>
    </row>
    <row r="224">
      <c r="A224" s="4"/>
      <c r="C224" s="5"/>
      <c r="H224" s="6">
        <f>IF(D224="","",IFERROR(IF(EXACT(VLOOKUP(D224,Categories!$A$2:$A$16,1,FALSE),D224),VLOOKUP(D224,Categories!$A$2:$B$16,2,FALSE),"Fix the capitals"),"Check the category"))</f>
      </c>
      <c r="I224" s="6">
        <f>IF(C224="","",IF(C224&lt;0,"Refund","Debit"))</f>
      </c>
    </row>
    <row r="225">
      <c r="A225" s="4"/>
      <c r="C225" s="5"/>
      <c r="H225" s="6">
        <f>IF(D225="","",IFERROR(IF(EXACT(VLOOKUP(D225,Categories!$A$2:$A$16,1,FALSE),D225),VLOOKUP(D225,Categories!$A$2:$B$16,2,FALSE),"Fix the capitals"),"Check the category"))</f>
      </c>
      <c r="I225" s="6">
        <f>IF(C225="","",IF(C225&lt;0,"Refund","Debit"))</f>
      </c>
    </row>
    <row r="226">
      <c r="A226" s="4"/>
      <c r="C226" s="5"/>
      <c r="H226" s="6">
        <f>IF(D226="","",IFERROR(IF(EXACT(VLOOKUP(D226,Categories!$A$2:$A$16,1,FALSE),D226),VLOOKUP(D226,Categories!$A$2:$B$16,2,FALSE),"Fix the capitals"),"Check the category"))</f>
      </c>
      <c r="I226" s="6">
        <f>IF(C226="","",IF(C226&lt;0,"Refund","Debit"))</f>
      </c>
    </row>
    <row r="227">
      <c r="A227" s="4"/>
      <c r="C227" s="5"/>
      <c r="H227" s="6">
        <f>IF(D227="","",IFERROR(IF(EXACT(VLOOKUP(D227,Categories!$A$2:$A$16,1,FALSE),D227),VLOOKUP(D227,Categories!$A$2:$B$16,2,FALSE),"Fix the capitals"),"Check the category"))</f>
      </c>
      <c r="I227" s="6">
        <f>IF(C227="","",IF(C227&lt;0,"Refund","Debit"))</f>
      </c>
    </row>
    <row r="228">
      <c r="A228" s="4"/>
      <c r="C228" s="5"/>
      <c r="H228" s="6">
        <f>IF(D228="","",IFERROR(IF(EXACT(VLOOKUP(D228,Categories!$A$2:$A$16,1,FALSE),D228),VLOOKUP(D228,Categories!$A$2:$B$16,2,FALSE),"Fix the capitals"),"Check the category"))</f>
      </c>
      <c r="I228" s="6">
        <f>IF(C228="","",IF(C228&lt;0,"Refund","Debit"))</f>
      </c>
    </row>
    <row r="229">
      <c r="A229" s="4"/>
      <c r="C229" s="5"/>
      <c r="H229" s="6">
        <f>IF(D229="","",IFERROR(IF(EXACT(VLOOKUP(D229,Categories!$A$2:$A$16,1,FALSE),D229),VLOOKUP(D229,Categories!$A$2:$B$16,2,FALSE),"Fix the capitals"),"Check the category"))</f>
      </c>
      <c r="I229" s="6">
        <f>IF(C229="","",IF(C229&lt;0,"Refund","Debit"))</f>
      </c>
    </row>
    <row r="230">
      <c r="A230" s="4"/>
      <c r="C230" s="5"/>
      <c r="H230" s="6">
        <f>IF(D230="","",IFERROR(IF(EXACT(VLOOKUP(D230,Categories!$A$2:$A$16,1,FALSE),D230),VLOOKUP(D230,Categories!$A$2:$B$16,2,FALSE),"Fix the capitals"),"Check the category"))</f>
      </c>
      <c r="I230" s="6">
        <f>IF(C230="","",IF(C230&lt;0,"Refund","Debit"))</f>
      </c>
    </row>
    <row r="231">
      <c r="A231" s="4"/>
      <c r="C231" s="5"/>
      <c r="H231" s="6">
        <f>IF(D231="","",IFERROR(IF(EXACT(VLOOKUP(D231,Categories!$A$2:$A$16,1,FALSE),D231),VLOOKUP(D231,Categories!$A$2:$B$16,2,FALSE),"Fix the capitals"),"Check the category"))</f>
      </c>
      <c r="I231" s="6">
        <f>IF(C231="","",IF(C231&lt;0,"Refund","Debit"))</f>
      </c>
    </row>
    <row r="232">
      <c r="A232" s="4"/>
      <c r="C232" s="5"/>
      <c r="H232" s="6">
        <f>IF(D232="","",IFERROR(IF(EXACT(VLOOKUP(D232,Categories!$A$2:$A$16,1,FALSE),D232),VLOOKUP(D232,Categories!$A$2:$B$16,2,FALSE),"Fix the capitals"),"Check the category"))</f>
      </c>
      <c r="I232" s="6">
        <f>IF(C232="","",IF(C232&lt;0,"Refund","Debit"))</f>
      </c>
    </row>
    <row r="233">
      <c r="A233" s="4"/>
      <c r="C233" s="5"/>
      <c r="H233" s="6">
        <f>IF(D233="","",IFERROR(IF(EXACT(VLOOKUP(D233,Categories!$A$2:$A$16,1,FALSE),D233),VLOOKUP(D233,Categories!$A$2:$B$16,2,FALSE),"Fix the capitals"),"Check the category"))</f>
      </c>
      <c r="I233" s="6">
        <f>IF(C233="","",IF(C233&lt;0,"Refund","Debit"))</f>
      </c>
    </row>
    <row r="234">
      <c r="A234" s="4"/>
      <c r="C234" s="5"/>
      <c r="H234" s="6">
        <f>IF(D234="","",IFERROR(IF(EXACT(VLOOKUP(D234,Categories!$A$2:$A$16,1,FALSE),D234),VLOOKUP(D234,Categories!$A$2:$B$16,2,FALSE),"Fix the capitals"),"Check the category"))</f>
      </c>
      <c r="I234" s="6">
        <f>IF(C234="","",IF(C234&lt;0,"Refund","Debit"))</f>
      </c>
    </row>
    <row r="235">
      <c r="A235" s="4"/>
      <c r="C235" s="5"/>
      <c r="H235" s="6">
        <f>IF(D235="","",IFERROR(IF(EXACT(VLOOKUP(D235,Categories!$A$2:$A$16,1,FALSE),D235),VLOOKUP(D235,Categories!$A$2:$B$16,2,FALSE),"Fix the capitals"),"Check the category"))</f>
      </c>
      <c r="I235" s="6">
        <f>IF(C235="","",IF(C235&lt;0,"Refund","Debit"))</f>
      </c>
    </row>
    <row r="236">
      <c r="A236" s="4"/>
      <c r="C236" s="5"/>
      <c r="H236" s="6">
        <f>IF(D236="","",IFERROR(IF(EXACT(VLOOKUP(D236,Categories!$A$2:$A$16,1,FALSE),D236),VLOOKUP(D236,Categories!$A$2:$B$16,2,FALSE),"Fix the capitals"),"Check the category"))</f>
      </c>
      <c r="I236" s="6">
        <f>IF(C236="","",IF(C236&lt;0,"Refund","Debit"))</f>
      </c>
    </row>
    <row r="237">
      <c r="A237" s="4"/>
      <c r="C237" s="5"/>
      <c r="H237" s="6">
        <f>IF(D237="","",IFERROR(IF(EXACT(VLOOKUP(D237,Categories!$A$2:$A$16,1,FALSE),D237),VLOOKUP(D237,Categories!$A$2:$B$16,2,FALSE),"Fix the capitals"),"Check the category"))</f>
      </c>
      <c r="I237" s="6">
        <f>IF(C237="","",IF(C237&lt;0,"Refund","Debit"))</f>
      </c>
    </row>
    <row r="238">
      <c r="A238" s="4"/>
      <c r="C238" s="5"/>
      <c r="H238" s="6">
        <f>IF(D238="","",IFERROR(IF(EXACT(VLOOKUP(D238,Categories!$A$2:$A$16,1,FALSE),D238),VLOOKUP(D238,Categories!$A$2:$B$16,2,FALSE),"Fix the capitals"),"Check the category"))</f>
      </c>
      <c r="I238" s="6">
        <f>IF(C238="","",IF(C238&lt;0,"Refund","Debit"))</f>
      </c>
    </row>
    <row r="239">
      <c r="A239" s="4"/>
      <c r="C239" s="5"/>
      <c r="H239" s="6">
        <f>IF(D239="","",IFERROR(IF(EXACT(VLOOKUP(D239,Categories!$A$2:$A$16,1,FALSE),D239),VLOOKUP(D239,Categories!$A$2:$B$16,2,FALSE),"Fix the capitals"),"Check the category"))</f>
      </c>
      <c r="I239" s="6">
        <f>IF(C239="","",IF(C239&lt;0,"Refund","Debit"))</f>
      </c>
    </row>
    <row r="240">
      <c r="A240" s="4"/>
      <c r="C240" s="5"/>
      <c r="H240" s="6">
        <f>IF(D240="","",IFERROR(IF(EXACT(VLOOKUP(D240,Categories!$A$2:$A$16,1,FALSE),D240),VLOOKUP(D240,Categories!$A$2:$B$16,2,FALSE),"Fix the capitals"),"Check the category"))</f>
      </c>
      <c r="I240" s="6">
        <f>IF(C240="","",IF(C240&lt;0,"Refund","Debit"))</f>
      </c>
    </row>
    <row r="241">
      <c r="A241" s="4"/>
      <c r="C241" s="5"/>
      <c r="H241" s="6">
        <f>IF(D241="","",IFERROR(IF(EXACT(VLOOKUP(D241,Categories!$A$2:$A$16,1,FALSE),D241),VLOOKUP(D241,Categories!$A$2:$B$16,2,FALSE),"Fix the capitals"),"Check the category"))</f>
      </c>
      <c r="I241" s="6">
        <f>IF(C241="","",IF(C241&lt;0,"Refund","Debit"))</f>
      </c>
    </row>
    <row r="242">
      <c r="A242" s="4"/>
      <c r="C242" s="5"/>
      <c r="H242" s="6">
        <f>IF(D242="","",IFERROR(IF(EXACT(VLOOKUP(D242,Categories!$A$2:$A$16,1,FALSE),D242),VLOOKUP(D242,Categories!$A$2:$B$16,2,FALSE),"Fix the capitals"),"Check the category"))</f>
      </c>
      <c r="I242" s="6">
        <f>IF(C242="","",IF(C242&lt;0,"Refund","Debit"))</f>
      </c>
    </row>
    <row r="243">
      <c r="A243" s="4"/>
      <c r="C243" s="5"/>
      <c r="H243" s="6">
        <f>IF(D243="","",IFERROR(IF(EXACT(VLOOKUP(D243,Categories!$A$2:$A$16,1,FALSE),D243),VLOOKUP(D243,Categories!$A$2:$B$16,2,FALSE),"Fix the capitals"),"Check the category"))</f>
      </c>
      <c r="I243" s="6">
        <f>IF(C243="","",IF(C243&lt;0,"Refund","Debit"))</f>
      </c>
    </row>
    <row r="244">
      <c r="A244" s="4"/>
      <c r="C244" s="5"/>
      <c r="H244" s="6">
        <f>IF(D244="","",IFERROR(IF(EXACT(VLOOKUP(D244,Categories!$A$2:$A$16,1,FALSE),D244),VLOOKUP(D244,Categories!$A$2:$B$16,2,FALSE),"Fix the capitals"),"Check the category"))</f>
      </c>
      <c r="I244" s="6">
        <f>IF(C244="","",IF(C244&lt;0,"Refund","Debit"))</f>
      </c>
    </row>
    <row r="245">
      <c r="A245" s="4"/>
      <c r="C245" s="5"/>
      <c r="H245" s="6">
        <f>IF(D245="","",IFERROR(IF(EXACT(VLOOKUP(D245,Categories!$A$2:$A$16,1,FALSE),D245),VLOOKUP(D245,Categories!$A$2:$B$16,2,FALSE),"Fix the capitals"),"Check the category"))</f>
      </c>
      <c r="I245" s="6">
        <f>IF(C245="","",IF(C245&lt;0,"Refund","Debit"))</f>
      </c>
    </row>
    <row r="246">
      <c r="A246" s="4"/>
      <c r="C246" s="5"/>
      <c r="H246" s="6">
        <f>IF(D246="","",IFERROR(IF(EXACT(VLOOKUP(D246,Categories!$A$2:$A$16,1,FALSE),D246),VLOOKUP(D246,Categories!$A$2:$B$16,2,FALSE),"Fix the capitals"),"Check the category"))</f>
      </c>
      <c r="I246" s="6">
        <f>IF(C246="","",IF(C246&lt;0,"Refund","Debit"))</f>
      </c>
    </row>
    <row r="247">
      <c r="A247" s="4"/>
      <c r="C247" s="5"/>
      <c r="H247" s="6">
        <f>IF(D247="","",IFERROR(IF(EXACT(VLOOKUP(D247,Categories!$A$2:$A$16,1,FALSE),D247),VLOOKUP(D247,Categories!$A$2:$B$16,2,FALSE),"Fix the capitals"),"Check the category"))</f>
      </c>
      <c r="I247" s="6">
        <f>IF(C247="","",IF(C247&lt;0,"Refund","Debit"))</f>
      </c>
    </row>
    <row r="248">
      <c r="A248" s="4"/>
      <c r="C248" s="5"/>
      <c r="H248" s="6">
        <f>IF(D248="","",IFERROR(IF(EXACT(VLOOKUP(D248,Categories!$A$2:$A$16,1,FALSE),D248),VLOOKUP(D248,Categories!$A$2:$B$16,2,FALSE),"Fix the capitals"),"Check the category"))</f>
      </c>
      <c r="I248" s="6">
        <f>IF(C248="","",IF(C248&lt;0,"Refund","Debit"))</f>
      </c>
    </row>
    <row r="249">
      <c r="A249" s="4"/>
      <c r="C249" s="5"/>
      <c r="H249" s="6">
        <f>IF(D249="","",IFERROR(IF(EXACT(VLOOKUP(D249,Categories!$A$2:$A$16,1,FALSE),D249),VLOOKUP(D249,Categories!$A$2:$B$16,2,FALSE),"Fix the capitals"),"Check the category"))</f>
      </c>
      <c r="I249" s="6">
        <f>IF(C249="","",IF(C249&lt;0,"Refund","Debit"))</f>
      </c>
    </row>
    <row r="250">
      <c r="A250" s="4"/>
      <c r="C250" s="5"/>
      <c r="H250" s="6">
        <f>IF(D250="","",IFERROR(IF(EXACT(VLOOKUP(D250,Categories!$A$2:$A$16,1,FALSE),D250),VLOOKUP(D250,Categories!$A$2:$B$16,2,FALSE),"Fix the capitals"),"Check the category"))</f>
      </c>
      <c r="I250" s="6">
        <f>IF(C250="","",IF(C250&lt;0,"Refund","Debit"))</f>
      </c>
    </row>
    <row r="251">
      <c r="A251" s="4"/>
      <c r="C251" s="5"/>
      <c r="H251" s="6">
        <f>IF(D251="","",IFERROR(IF(EXACT(VLOOKUP(D251,Categories!$A$2:$A$16,1,FALSE),D251),VLOOKUP(D251,Categories!$A$2:$B$16,2,FALSE),"Fix the capitals"),"Check the category"))</f>
      </c>
      <c r="I251" s="6">
        <f>IF(C251="","",IF(C251&lt;0,"Refund","Debit"))</f>
      </c>
    </row>
    <row r="252">
      <c r="A252" s="4"/>
      <c r="C252" s="5"/>
      <c r="H252" s="6">
        <f>IF(D252="","",IFERROR(IF(EXACT(VLOOKUP(D252,Categories!$A$2:$A$16,1,FALSE),D252),VLOOKUP(D252,Categories!$A$2:$B$16,2,FALSE),"Fix the capitals"),"Check the category"))</f>
      </c>
      <c r="I252" s="6">
        <f>IF(C252="","",IF(C252&lt;0,"Refund","Debit"))</f>
      </c>
    </row>
    <row r="253">
      <c r="A253" s="4"/>
      <c r="C253" s="5"/>
      <c r="H253" s="6">
        <f>IF(D253="","",IFERROR(IF(EXACT(VLOOKUP(D253,Categories!$A$2:$A$16,1,FALSE),D253),VLOOKUP(D253,Categories!$A$2:$B$16,2,FALSE),"Fix the capitals"),"Check the category"))</f>
      </c>
      <c r="I253" s="6">
        <f>IF(C253="","",IF(C253&lt;0,"Refund","Debit"))</f>
      </c>
    </row>
    <row r="254">
      <c r="A254" s="4"/>
      <c r="C254" s="5"/>
      <c r="H254" s="6">
        <f>IF(D254="","",IFERROR(IF(EXACT(VLOOKUP(D254,Categories!$A$2:$A$16,1,FALSE),D254),VLOOKUP(D254,Categories!$A$2:$B$16,2,FALSE),"Fix the capitals"),"Check the category"))</f>
      </c>
      <c r="I254" s="6">
        <f>IF(C254="","",IF(C254&lt;0,"Refund","Debit"))</f>
      </c>
    </row>
    <row r="255">
      <c r="A255" s="4"/>
      <c r="C255" s="5"/>
      <c r="H255" s="6">
        <f>IF(D255="","",IFERROR(IF(EXACT(VLOOKUP(D255,Categories!$A$2:$A$16,1,FALSE),D255),VLOOKUP(D255,Categories!$A$2:$B$16,2,FALSE),"Fix the capitals"),"Check the category"))</f>
      </c>
      <c r="I255" s="6">
        <f>IF(C255="","",IF(C255&lt;0,"Refund","Debit"))</f>
      </c>
    </row>
    <row r="256">
      <c r="A256" s="4"/>
      <c r="C256" s="5"/>
      <c r="H256" s="6">
        <f>IF(D256="","",IFERROR(IF(EXACT(VLOOKUP(D256,Categories!$A$2:$A$16,1,FALSE),D256),VLOOKUP(D256,Categories!$A$2:$B$16,2,FALSE),"Fix the capitals"),"Check the category"))</f>
      </c>
      <c r="I256" s="6">
        <f>IF(C256="","",IF(C256&lt;0,"Refund","Debit"))</f>
      </c>
    </row>
    <row r="257">
      <c r="A257" s="4"/>
      <c r="C257" s="5"/>
      <c r="H257" s="6">
        <f>IF(D257="","",IFERROR(IF(EXACT(VLOOKUP(D257,Categories!$A$2:$A$16,1,FALSE),D257),VLOOKUP(D257,Categories!$A$2:$B$16,2,FALSE),"Fix the capitals"),"Check the category"))</f>
      </c>
      <c r="I257" s="6">
        <f>IF(C257="","",IF(C257&lt;0,"Refund","Debit"))</f>
      </c>
    </row>
    <row r="258">
      <c r="A258" s="4"/>
      <c r="C258" s="5"/>
      <c r="H258" s="6">
        <f>IF(D258="","",IFERROR(IF(EXACT(VLOOKUP(D258,Categories!$A$2:$A$16,1,FALSE),D258),VLOOKUP(D258,Categories!$A$2:$B$16,2,FALSE),"Fix the capitals"),"Check the category"))</f>
      </c>
      <c r="I258" s="6">
        <f>IF(C258="","",IF(C258&lt;0,"Refund","Debit"))</f>
      </c>
    </row>
    <row r="259">
      <c r="A259" s="4"/>
      <c r="C259" s="5"/>
      <c r="H259" s="6">
        <f>IF(D259="","",IFERROR(IF(EXACT(VLOOKUP(D259,Categories!$A$2:$A$16,1,FALSE),D259),VLOOKUP(D259,Categories!$A$2:$B$16,2,FALSE),"Fix the capitals"),"Check the category"))</f>
      </c>
      <c r="I259" s="6">
        <f>IF(C259="","",IF(C259&lt;0,"Refund","Debit"))</f>
      </c>
    </row>
    <row r="260">
      <c r="A260" s="4"/>
      <c r="C260" s="5"/>
      <c r="H260" s="6">
        <f>IF(D260="","",IFERROR(IF(EXACT(VLOOKUP(D260,Categories!$A$2:$A$16,1,FALSE),D260),VLOOKUP(D260,Categories!$A$2:$B$16,2,FALSE),"Fix the capitals"),"Check the category"))</f>
      </c>
      <c r="I260" s="6">
        <f>IF(C260="","",IF(C260&lt;0,"Refund","Debit"))</f>
      </c>
    </row>
    <row r="261">
      <c r="A261" s="4"/>
      <c r="C261" s="5"/>
      <c r="H261" s="6">
        <f>IF(D261="","",IFERROR(IF(EXACT(VLOOKUP(D261,Categories!$A$2:$A$16,1,FALSE),D261),VLOOKUP(D261,Categories!$A$2:$B$16,2,FALSE),"Fix the capitals"),"Check the category"))</f>
      </c>
      <c r="I261" s="6">
        <f>IF(C261="","",IF(C261&lt;0,"Refund","Debit"))</f>
      </c>
    </row>
    <row r="262">
      <c r="A262" s="4"/>
      <c r="C262" s="5"/>
      <c r="H262" s="6">
        <f>IF(D262="","",IFERROR(IF(EXACT(VLOOKUP(D262,Categories!$A$2:$A$16,1,FALSE),D262),VLOOKUP(D262,Categories!$A$2:$B$16,2,FALSE),"Fix the capitals"),"Check the category"))</f>
      </c>
      <c r="I262" s="6">
        <f>IF(C262="","",IF(C262&lt;0,"Refund","Debit"))</f>
      </c>
    </row>
    <row r="263">
      <c r="A263" s="4"/>
      <c r="C263" s="5"/>
      <c r="H263" s="6">
        <f>IF(D263="","",IFERROR(IF(EXACT(VLOOKUP(D263,Categories!$A$2:$A$16,1,FALSE),D263),VLOOKUP(D263,Categories!$A$2:$B$16,2,FALSE),"Fix the capitals"),"Check the category"))</f>
      </c>
      <c r="I263" s="6">
        <f>IF(C263="","",IF(C263&lt;0,"Refund","Debit"))</f>
      </c>
    </row>
    <row r="264">
      <c r="A264" s="4"/>
      <c r="C264" s="5"/>
      <c r="H264" s="6">
        <f>IF(D264="","",IFERROR(IF(EXACT(VLOOKUP(D264,Categories!$A$2:$A$16,1,FALSE),D264),VLOOKUP(D264,Categories!$A$2:$B$16,2,FALSE),"Fix the capitals"),"Check the category"))</f>
      </c>
      <c r="I264" s="6">
        <f>IF(C264="","",IF(C264&lt;0,"Refund","Debit"))</f>
      </c>
    </row>
    <row r="265">
      <c r="A265" s="4"/>
      <c r="C265" s="5"/>
      <c r="H265" s="6">
        <f>IF(D265="","",IFERROR(IF(EXACT(VLOOKUP(D265,Categories!$A$2:$A$16,1,FALSE),D265),VLOOKUP(D265,Categories!$A$2:$B$16,2,FALSE),"Fix the capitals"),"Check the category"))</f>
      </c>
      <c r="I265" s="6">
        <f>IF(C265="","",IF(C265&lt;0,"Refund","Debit"))</f>
      </c>
    </row>
    <row r="266">
      <c r="A266" s="4"/>
      <c r="C266" s="5"/>
      <c r="H266" s="6">
        <f>IF(D266="","",IFERROR(IF(EXACT(VLOOKUP(D266,Categories!$A$2:$A$16,1,FALSE),D266),VLOOKUP(D266,Categories!$A$2:$B$16,2,FALSE),"Fix the capitals"),"Check the category"))</f>
      </c>
      <c r="I266" s="6">
        <f>IF(C266="","",IF(C266&lt;0,"Refund","Debit"))</f>
      </c>
    </row>
    <row r="267">
      <c r="A267" s="4"/>
      <c r="C267" s="5"/>
      <c r="H267" s="6">
        <f>IF(D267="","",IFERROR(IF(EXACT(VLOOKUP(D267,Categories!$A$2:$A$16,1,FALSE),D267),VLOOKUP(D267,Categories!$A$2:$B$16,2,FALSE),"Fix the capitals"),"Check the category"))</f>
      </c>
      <c r="I267" s="6">
        <f>IF(C267="","",IF(C267&lt;0,"Refund","Debit"))</f>
      </c>
    </row>
    <row r="268">
      <c r="A268" s="4"/>
      <c r="C268" s="5"/>
      <c r="H268" s="6">
        <f>IF(D268="","",IFERROR(IF(EXACT(VLOOKUP(D268,Categories!$A$2:$A$16,1,FALSE),D268),VLOOKUP(D268,Categories!$A$2:$B$16,2,FALSE),"Fix the capitals"),"Check the category"))</f>
      </c>
      <c r="I268" s="6">
        <f>IF(C268="","",IF(C268&lt;0,"Refund","Debit"))</f>
      </c>
    </row>
    <row r="269">
      <c r="A269" s="4"/>
      <c r="C269" s="5"/>
      <c r="H269" s="6">
        <f>IF(D269="","",IFERROR(IF(EXACT(VLOOKUP(D269,Categories!$A$2:$A$16,1,FALSE),D269),VLOOKUP(D269,Categories!$A$2:$B$16,2,FALSE),"Fix the capitals"),"Check the category"))</f>
      </c>
      <c r="I269" s="6">
        <f>IF(C269="","",IF(C269&lt;0,"Refund","Debit"))</f>
      </c>
    </row>
    <row r="270">
      <c r="A270" s="4"/>
      <c r="C270" s="5"/>
      <c r="H270" s="6">
        <f>IF(D270="","",IFERROR(IF(EXACT(VLOOKUP(D270,Categories!$A$2:$A$16,1,FALSE),D270),VLOOKUP(D270,Categories!$A$2:$B$16,2,FALSE),"Fix the capitals"),"Check the category"))</f>
      </c>
      <c r="I270" s="6">
        <f>IF(C270="","",IF(C270&lt;0,"Refund","Debit"))</f>
      </c>
    </row>
    <row r="271">
      <c r="A271" s="4"/>
      <c r="C271" s="5"/>
      <c r="H271" s="6">
        <f>IF(D271="","",IFERROR(IF(EXACT(VLOOKUP(D271,Categories!$A$2:$A$16,1,FALSE),D271),VLOOKUP(D271,Categories!$A$2:$B$16,2,FALSE),"Fix the capitals"),"Check the category"))</f>
      </c>
      <c r="I271" s="6">
        <f>IF(C271="","",IF(C271&lt;0,"Refund","Debit"))</f>
      </c>
    </row>
    <row r="272">
      <c r="A272" s="4"/>
      <c r="C272" s="5"/>
      <c r="H272" s="6">
        <f>IF(D272="","",IFERROR(IF(EXACT(VLOOKUP(D272,Categories!$A$2:$A$16,1,FALSE),D272),VLOOKUP(D272,Categories!$A$2:$B$16,2,FALSE),"Fix the capitals"),"Check the category"))</f>
      </c>
      <c r="I272" s="6">
        <f>IF(C272="","",IF(C272&lt;0,"Refund","Debit"))</f>
      </c>
    </row>
    <row r="273">
      <c r="A273" s="4"/>
      <c r="C273" s="5"/>
      <c r="H273" s="6">
        <f>IF(D273="","",IFERROR(IF(EXACT(VLOOKUP(D273,Categories!$A$2:$A$16,1,FALSE),D273),VLOOKUP(D273,Categories!$A$2:$B$16,2,FALSE),"Fix the capitals"),"Check the category"))</f>
      </c>
      <c r="I273" s="6">
        <f>IF(C273="","",IF(C273&lt;0,"Refund","Debit"))</f>
      </c>
    </row>
    <row r="274">
      <c r="A274" s="4"/>
      <c r="C274" s="5"/>
      <c r="H274" s="6">
        <f>IF(D274="","",IFERROR(IF(EXACT(VLOOKUP(D274,Categories!$A$2:$A$16,1,FALSE),D274),VLOOKUP(D274,Categories!$A$2:$B$16,2,FALSE),"Fix the capitals"),"Check the category"))</f>
      </c>
      <c r="I274" s="6">
        <f>IF(C274="","",IF(C274&lt;0,"Refund","Debit"))</f>
      </c>
    </row>
    <row r="275">
      <c r="A275" s="4"/>
      <c r="C275" s="5"/>
      <c r="H275" s="6">
        <f>IF(D275="","",IFERROR(IF(EXACT(VLOOKUP(D275,Categories!$A$2:$A$16,1,FALSE),D275),VLOOKUP(D275,Categories!$A$2:$B$16,2,FALSE),"Fix the capitals"),"Check the category"))</f>
      </c>
      <c r="I275" s="6">
        <f>IF(C275="","",IF(C275&lt;0,"Refund","Debit"))</f>
      </c>
    </row>
    <row r="276">
      <c r="A276" s="4"/>
      <c r="C276" s="5"/>
      <c r="H276" s="6">
        <f>IF(D276="","",IFERROR(IF(EXACT(VLOOKUP(D276,Categories!$A$2:$A$16,1,FALSE),D276),VLOOKUP(D276,Categories!$A$2:$B$16,2,FALSE),"Fix the capitals"),"Check the category"))</f>
      </c>
      <c r="I276" s="6">
        <f>IF(C276="","",IF(C276&lt;0,"Refund","Debit"))</f>
      </c>
    </row>
    <row r="277">
      <c r="A277" s="4"/>
      <c r="C277" s="5"/>
      <c r="H277" s="6">
        <f>IF(D277="","",IFERROR(IF(EXACT(VLOOKUP(D277,Categories!$A$2:$A$16,1,FALSE),D277),VLOOKUP(D277,Categories!$A$2:$B$16,2,FALSE),"Fix the capitals"),"Check the category"))</f>
      </c>
      <c r="I277" s="6">
        <f>IF(C277="","",IF(C277&lt;0,"Refund","Debit"))</f>
      </c>
    </row>
    <row r="278">
      <c r="A278" s="4"/>
      <c r="C278" s="5"/>
      <c r="H278" s="6">
        <f>IF(D278="","",IFERROR(IF(EXACT(VLOOKUP(D278,Categories!$A$2:$A$16,1,FALSE),D278),VLOOKUP(D278,Categories!$A$2:$B$16,2,FALSE),"Fix the capitals"),"Check the category"))</f>
      </c>
      <c r="I278" s="6">
        <f>IF(C278="","",IF(C278&lt;0,"Refund","Debit"))</f>
      </c>
    </row>
    <row r="279">
      <c r="A279" s="4"/>
      <c r="C279" s="5"/>
      <c r="H279" s="6">
        <f>IF(D279="","",IFERROR(IF(EXACT(VLOOKUP(D279,Categories!$A$2:$A$16,1,FALSE),D279),VLOOKUP(D279,Categories!$A$2:$B$16,2,FALSE),"Fix the capitals"),"Check the category"))</f>
      </c>
      <c r="I279" s="6">
        <f>IF(C279="","",IF(C279&lt;0,"Refund","Debit"))</f>
      </c>
    </row>
    <row r="280">
      <c r="A280" s="4"/>
      <c r="C280" s="5"/>
      <c r="H280" s="6">
        <f>IF(D280="","",IFERROR(IF(EXACT(VLOOKUP(D280,Categories!$A$2:$A$16,1,FALSE),D280),VLOOKUP(D280,Categories!$A$2:$B$16,2,FALSE),"Fix the capitals"),"Check the category"))</f>
      </c>
      <c r="I280" s="6">
        <f>IF(C280="","",IF(C280&lt;0,"Refund","Debit"))</f>
      </c>
    </row>
    <row r="281">
      <c r="A281" s="4"/>
      <c r="C281" s="5"/>
      <c r="H281" s="6">
        <f>IF(D281="","",IFERROR(IF(EXACT(VLOOKUP(D281,Categories!$A$2:$A$16,1,FALSE),D281),VLOOKUP(D281,Categories!$A$2:$B$16,2,FALSE),"Fix the capitals"),"Check the category"))</f>
      </c>
      <c r="I281" s="6">
        <f>IF(C281="","",IF(C281&lt;0,"Refund","Debit"))</f>
      </c>
    </row>
    <row r="282">
      <c r="A282" s="4"/>
      <c r="C282" s="5"/>
      <c r="H282" s="6">
        <f>IF(D282="","",IFERROR(IF(EXACT(VLOOKUP(D282,Categories!$A$2:$A$16,1,FALSE),D282),VLOOKUP(D282,Categories!$A$2:$B$16,2,FALSE),"Fix the capitals"),"Check the category"))</f>
      </c>
      <c r="I282" s="6">
        <f>IF(C282="","",IF(C282&lt;0,"Refund","Debit"))</f>
      </c>
    </row>
    <row r="283">
      <c r="A283" s="4"/>
      <c r="C283" s="5"/>
      <c r="H283" s="6">
        <f>IF(D283="","",IFERROR(IF(EXACT(VLOOKUP(D283,Categories!$A$2:$A$16,1,FALSE),D283),VLOOKUP(D283,Categories!$A$2:$B$16,2,FALSE),"Fix the capitals"),"Check the category"))</f>
      </c>
      <c r="I283" s="6">
        <f>IF(C283="","",IF(C283&lt;0,"Refund","Debit"))</f>
      </c>
    </row>
    <row r="284">
      <c r="A284" s="4"/>
      <c r="C284" s="5"/>
      <c r="H284" s="6">
        <f>IF(D284="","",IFERROR(IF(EXACT(VLOOKUP(D284,Categories!$A$2:$A$16,1,FALSE),D284),VLOOKUP(D284,Categories!$A$2:$B$16,2,FALSE),"Fix the capitals"),"Check the category"))</f>
      </c>
      <c r="I284" s="6">
        <f>IF(C284="","",IF(C284&lt;0,"Refund","Debit"))</f>
      </c>
    </row>
    <row r="285">
      <c r="A285" s="4"/>
      <c r="C285" s="5"/>
      <c r="H285" s="6">
        <f>IF(D285="","",IFERROR(IF(EXACT(VLOOKUP(D285,Categories!$A$2:$A$16,1,FALSE),D285),VLOOKUP(D285,Categories!$A$2:$B$16,2,FALSE),"Fix the capitals"),"Check the category"))</f>
      </c>
      <c r="I285" s="6">
        <f>IF(C285="","",IF(C285&lt;0,"Refund","Debit"))</f>
      </c>
    </row>
    <row r="286">
      <c r="A286" s="4"/>
      <c r="C286" s="5"/>
      <c r="H286" s="6">
        <f>IF(D286="","",IFERROR(IF(EXACT(VLOOKUP(D286,Categories!$A$2:$A$16,1,FALSE),D286),VLOOKUP(D286,Categories!$A$2:$B$16,2,FALSE),"Fix the capitals"),"Check the category"))</f>
      </c>
      <c r="I286" s="6">
        <f>IF(C286="","",IF(C286&lt;0,"Refund","Debit"))</f>
      </c>
    </row>
    <row r="287">
      <c r="A287" s="4"/>
      <c r="C287" s="5"/>
      <c r="H287" s="6">
        <f>IF(D287="","",IFERROR(IF(EXACT(VLOOKUP(D287,Categories!$A$2:$A$16,1,FALSE),D287),VLOOKUP(D287,Categories!$A$2:$B$16,2,FALSE),"Fix the capitals"),"Check the category"))</f>
      </c>
      <c r="I287" s="6">
        <f>IF(C287="","",IF(C287&lt;0,"Refund","Debit"))</f>
      </c>
    </row>
    <row r="288">
      <c r="A288" s="4"/>
      <c r="C288" s="5"/>
      <c r="H288" s="6">
        <f>IF(D288="","",IFERROR(IF(EXACT(VLOOKUP(D288,Categories!$A$2:$A$16,1,FALSE),D288),VLOOKUP(D288,Categories!$A$2:$B$16,2,FALSE),"Fix the capitals"),"Check the category"))</f>
      </c>
      <c r="I288" s="6">
        <f>IF(C288="","",IF(C288&lt;0,"Refund","Debit"))</f>
      </c>
    </row>
    <row r="289">
      <c r="A289" s="4"/>
      <c r="C289" s="5"/>
      <c r="H289" s="6">
        <f>IF(D289="","",IFERROR(IF(EXACT(VLOOKUP(D289,Categories!$A$2:$A$16,1,FALSE),D289),VLOOKUP(D289,Categories!$A$2:$B$16,2,FALSE),"Fix the capitals"),"Check the category"))</f>
      </c>
      <c r="I289" s="6">
        <f>IF(C289="","",IF(C289&lt;0,"Refund","Debit"))</f>
      </c>
    </row>
    <row r="290">
      <c r="A290" s="4"/>
      <c r="C290" s="5"/>
      <c r="H290" s="6">
        <f>IF(D290="","",IFERROR(IF(EXACT(VLOOKUP(D290,Categories!$A$2:$A$16,1,FALSE),D290),VLOOKUP(D290,Categories!$A$2:$B$16,2,FALSE),"Fix the capitals"),"Check the category"))</f>
      </c>
      <c r="I290" s="6">
        <f>IF(C290="","",IF(C290&lt;0,"Refund","Debit"))</f>
      </c>
    </row>
    <row r="291">
      <c r="A291" s="4"/>
      <c r="C291" s="5"/>
      <c r="H291" s="6">
        <f>IF(D291="","",IFERROR(IF(EXACT(VLOOKUP(D291,Categories!$A$2:$A$16,1,FALSE),D291),VLOOKUP(D291,Categories!$A$2:$B$16,2,FALSE),"Fix the capitals"),"Check the category"))</f>
      </c>
      <c r="I291" s="6">
        <f>IF(C291="","",IF(C291&lt;0,"Refund","Debit"))</f>
      </c>
    </row>
    <row r="292">
      <c r="A292" s="4"/>
      <c r="C292" s="5"/>
      <c r="H292" s="6">
        <f>IF(D292="","",IFERROR(IF(EXACT(VLOOKUP(D292,Categories!$A$2:$A$16,1,FALSE),D292),VLOOKUP(D292,Categories!$A$2:$B$16,2,FALSE),"Fix the capitals"),"Check the category"))</f>
      </c>
      <c r="I292" s="6">
        <f>IF(C292="","",IF(C292&lt;0,"Refund","Debit"))</f>
      </c>
    </row>
    <row r="293">
      <c r="A293" s="4"/>
      <c r="C293" s="5"/>
      <c r="H293" s="6">
        <f>IF(D293="","",IFERROR(IF(EXACT(VLOOKUP(D293,Categories!$A$2:$A$16,1,FALSE),D293),VLOOKUP(D293,Categories!$A$2:$B$16,2,FALSE),"Fix the capitals"),"Check the category"))</f>
      </c>
      <c r="I293" s="6">
        <f>IF(C293="","",IF(C293&lt;0,"Refund","Debit"))</f>
      </c>
    </row>
    <row r="294">
      <c r="A294" s="4"/>
      <c r="C294" s="5"/>
      <c r="H294" s="6">
        <f>IF(D294="","",IFERROR(IF(EXACT(VLOOKUP(D294,Categories!$A$2:$A$16,1,FALSE),D294),VLOOKUP(D294,Categories!$A$2:$B$16,2,FALSE),"Fix the capitals"),"Check the category"))</f>
      </c>
      <c r="I294" s="6">
        <f>IF(C294="","",IF(C294&lt;0,"Refund","Debit"))</f>
      </c>
    </row>
    <row r="295">
      <c r="A295" s="4"/>
      <c r="C295" s="5"/>
      <c r="H295" s="6">
        <f>IF(D295="","",IFERROR(IF(EXACT(VLOOKUP(D295,Categories!$A$2:$A$16,1,FALSE),D295),VLOOKUP(D295,Categories!$A$2:$B$16,2,FALSE),"Fix the capitals"),"Check the category"))</f>
      </c>
      <c r="I295" s="6">
        <f>IF(C295="","",IF(C295&lt;0,"Refund","Debit"))</f>
      </c>
    </row>
    <row r="296">
      <c r="A296" s="4"/>
      <c r="C296" s="5"/>
      <c r="H296" s="6">
        <f>IF(D296="","",IFERROR(IF(EXACT(VLOOKUP(D296,Categories!$A$2:$A$16,1,FALSE),D296),VLOOKUP(D296,Categories!$A$2:$B$16,2,FALSE),"Fix the capitals"),"Check the category"))</f>
      </c>
      <c r="I296" s="6">
        <f>IF(C296="","",IF(C296&lt;0,"Refund","Debit"))</f>
      </c>
    </row>
    <row r="297">
      <c r="A297" s="4"/>
      <c r="C297" s="5"/>
      <c r="H297" s="6">
        <f>IF(D297="","",IFERROR(IF(EXACT(VLOOKUP(D297,Categories!$A$2:$A$16,1,FALSE),D297),VLOOKUP(D297,Categories!$A$2:$B$16,2,FALSE),"Fix the capitals"),"Check the category"))</f>
      </c>
      <c r="I297" s="6">
        <f>IF(C297="","",IF(C297&lt;0,"Refund","Debit"))</f>
      </c>
    </row>
    <row r="298">
      <c r="A298" s="4"/>
      <c r="C298" s="5"/>
      <c r="H298" s="6">
        <f>IF(D298="","",IFERROR(IF(EXACT(VLOOKUP(D298,Categories!$A$2:$A$16,1,FALSE),D298),VLOOKUP(D298,Categories!$A$2:$B$16,2,FALSE),"Fix the capitals"),"Check the category"))</f>
      </c>
      <c r="I298" s="6">
        <f>IF(C298="","",IF(C298&lt;0,"Refund","Debit"))</f>
      </c>
    </row>
    <row r="299">
      <c r="A299" s="4"/>
      <c r="C299" s="5"/>
      <c r="H299" s="6">
        <f>IF(D299="","",IFERROR(IF(EXACT(VLOOKUP(D299,Categories!$A$2:$A$16,1,FALSE),D299),VLOOKUP(D299,Categories!$A$2:$B$16,2,FALSE),"Fix the capitals"),"Check the category"))</f>
      </c>
      <c r="I299" s="6">
        <f>IF(C299="","",IF(C299&lt;0,"Refund","Debit"))</f>
      </c>
    </row>
    <row r="300">
      <c r="A300" s="4"/>
      <c r="C300" s="5"/>
      <c r="H300" s="6">
        <f>IF(D300="","",IFERROR(IF(EXACT(VLOOKUP(D300,Categories!$A$2:$A$16,1,FALSE),D300),VLOOKUP(D300,Categories!$A$2:$B$16,2,FALSE),"Fix the capitals"),"Check the category"))</f>
      </c>
      <c r="I300" s="6">
        <f>IF(C300="","",IF(C300&lt;0,"Refund","Debit"))</f>
      </c>
    </row>
    <row r="301">
      <c r="A301" s="4"/>
      <c r="C301" s="5"/>
      <c r="H301" s="6">
        <f>IF(D301="","",IFERROR(IF(EXACT(VLOOKUP(D301,Categories!$A$2:$A$16,1,FALSE),D301),VLOOKUP(D301,Categories!$A$2:$B$16,2,FALSE),"Fix the capitals"),"Check the category"))</f>
      </c>
      <c r="I301" s="6">
        <f>IF(C301="","",IF(C301&lt;0,"Refund","Debit"))</f>
      </c>
    </row>
    <row r="302">
      <c r="A302" s="4"/>
      <c r="C302" s="5"/>
      <c r="H302" s="6">
        <f>IF(D302="","",IFERROR(IF(EXACT(VLOOKUP(D302,Categories!$A$2:$A$16,1,FALSE),D302),VLOOKUP(D302,Categories!$A$2:$B$16,2,FALSE),"Fix the capitals"),"Check the category"))</f>
      </c>
      <c r="I302" s="6">
        <f>IF(C302="","",IF(C302&lt;0,"Refund","Debit"))</f>
      </c>
    </row>
    <row r="303">
      <c r="A303" s="4"/>
      <c r="C303" s="5"/>
      <c r="H303" s="6">
        <f>IF(D303="","",IFERROR(IF(EXACT(VLOOKUP(D303,Categories!$A$2:$A$16,1,FALSE),D303),VLOOKUP(D303,Categories!$A$2:$B$16,2,FALSE),"Fix the capitals"),"Check the category"))</f>
      </c>
      <c r="I303" s="6">
        <f>IF(C303="","",IF(C303&lt;0,"Refund","Debit"))</f>
      </c>
    </row>
    <row r="304">
      <c r="A304" s="4"/>
      <c r="C304" s="5"/>
      <c r="H304" s="6">
        <f>IF(D304="","",IFERROR(IF(EXACT(VLOOKUP(D304,Categories!$A$2:$A$16,1,FALSE),D304),VLOOKUP(D304,Categories!$A$2:$B$16,2,FALSE),"Fix the capitals"),"Check the category"))</f>
      </c>
      <c r="I304" s="6">
        <f>IF(C304="","",IF(C304&lt;0,"Refund","Debit"))</f>
      </c>
    </row>
    <row r="305">
      <c r="A305" s="4"/>
      <c r="C305" s="5"/>
      <c r="H305" s="6">
        <f>IF(D305="","",IFERROR(IF(EXACT(VLOOKUP(D305,Categories!$A$2:$A$16,1,FALSE),D305),VLOOKUP(D305,Categories!$A$2:$B$16,2,FALSE),"Fix the capitals"),"Check the category"))</f>
      </c>
      <c r="I305" s="6">
        <f>IF(C305="","",IF(C305&lt;0,"Refund","Debit"))</f>
      </c>
    </row>
    <row r="306">
      <c r="A306" s="4"/>
      <c r="C306" s="5"/>
      <c r="H306" s="6">
        <f>IF(D306="","",IFERROR(IF(EXACT(VLOOKUP(D306,Categories!$A$2:$A$16,1,FALSE),D306),VLOOKUP(D306,Categories!$A$2:$B$16,2,FALSE),"Fix the capitals"),"Check the category"))</f>
      </c>
      <c r="I306" s="6">
        <f>IF(C306="","",IF(C306&lt;0,"Refund","Debit"))</f>
      </c>
    </row>
    <row r="307">
      <c r="A307" s="4"/>
      <c r="C307" s="5"/>
      <c r="H307" s="6">
        <f>IF(D307="","",IFERROR(IF(EXACT(VLOOKUP(D307,Categories!$A$2:$A$16,1,FALSE),D307),VLOOKUP(D307,Categories!$A$2:$B$16,2,FALSE),"Fix the capitals"),"Check the category"))</f>
      </c>
      <c r="I307" s="6">
        <f>IF(C307="","",IF(C307&lt;0,"Refund","Debit"))</f>
      </c>
    </row>
    <row r="308">
      <c r="A308" s="4"/>
      <c r="C308" s="5"/>
      <c r="H308" s="6">
        <f>IF(D308="","",IFERROR(IF(EXACT(VLOOKUP(D308,Categories!$A$2:$A$16,1,FALSE),D308),VLOOKUP(D308,Categories!$A$2:$B$16,2,FALSE),"Fix the capitals"),"Check the category"))</f>
      </c>
      <c r="I308" s="6">
        <f>IF(C308="","",IF(C308&lt;0,"Refund","Debit"))</f>
      </c>
    </row>
    <row r="309">
      <c r="A309" s="4"/>
      <c r="C309" s="5"/>
      <c r="H309" s="6">
        <f>IF(D309="","",IFERROR(IF(EXACT(VLOOKUP(D309,Categories!$A$2:$A$16,1,FALSE),D309),VLOOKUP(D309,Categories!$A$2:$B$16,2,FALSE),"Fix the capitals"),"Check the category"))</f>
      </c>
      <c r="I309" s="6">
        <f>IF(C309="","",IF(C309&lt;0,"Refund","Debit"))</f>
      </c>
    </row>
    <row r="310">
      <c r="A310" s="4"/>
      <c r="C310" s="5"/>
      <c r="H310" s="6">
        <f>IF(D310="","",IFERROR(IF(EXACT(VLOOKUP(D310,Categories!$A$2:$A$16,1,FALSE),D310),VLOOKUP(D310,Categories!$A$2:$B$16,2,FALSE),"Fix the capitals"),"Check the category"))</f>
      </c>
      <c r="I310" s="6">
        <f>IF(C310="","",IF(C310&lt;0,"Refund","Debit"))</f>
      </c>
    </row>
    <row r="311">
      <c r="A311" s="4"/>
      <c r="C311" s="5"/>
      <c r="H311" s="6">
        <f>IF(D311="","",IFERROR(IF(EXACT(VLOOKUP(D311,Categories!$A$2:$A$16,1,FALSE),D311),VLOOKUP(D311,Categories!$A$2:$B$16,2,FALSE),"Fix the capitals"),"Check the category"))</f>
      </c>
      <c r="I311" s="6">
        <f>IF(C311="","",IF(C311&lt;0,"Refund","Debit"))</f>
      </c>
    </row>
    <row r="312">
      <c r="A312" s="4"/>
      <c r="C312" s="5"/>
      <c r="H312" s="6">
        <f>IF(D312="","",IFERROR(IF(EXACT(VLOOKUP(D312,Categories!$A$2:$A$16,1,FALSE),D312),VLOOKUP(D312,Categories!$A$2:$B$16,2,FALSE),"Fix the capitals"),"Check the category"))</f>
      </c>
      <c r="I312" s="6">
        <f>IF(C312="","",IF(C312&lt;0,"Refund","Debit"))</f>
      </c>
    </row>
    <row r="313">
      <c r="A313" s="4"/>
      <c r="C313" s="5"/>
      <c r="H313" s="6">
        <f>IF(D313="","",IFERROR(IF(EXACT(VLOOKUP(D313,Categories!$A$2:$A$16,1,FALSE),D313),VLOOKUP(D313,Categories!$A$2:$B$16,2,FALSE),"Fix the capitals"),"Check the category"))</f>
      </c>
      <c r="I313" s="6">
        <f>IF(C313="","",IF(C313&lt;0,"Refund","Debit"))</f>
      </c>
    </row>
    <row r="314">
      <c r="A314" s="4"/>
      <c r="C314" s="5"/>
      <c r="H314" s="6">
        <f>IF(D314="","",IFERROR(IF(EXACT(VLOOKUP(D314,Categories!$A$2:$A$16,1,FALSE),D314),VLOOKUP(D314,Categories!$A$2:$B$16,2,FALSE),"Fix the capitals"),"Check the category"))</f>
      </c>
      <c r="I314" s="6">
        <f>IF(C314="","",IF(C314&lt;0,"Refund","Debit"))</f>
      </c>
    </row>
    <row r="315">
      <c r="A315" s="4"/>
      <c r="C315" s="5"/>
      <c r="H315" s="6">
        <f>IF(D315="","",IFERROR(IF(EXACT(VLOOKUP(D315,Categories!$A$2:$A$16,1,FALSE),D315),VLOOKUP(D315,Categories!$A$2:$B$16,2,FALSE),"Fix the capitals"),"Check the category"))</f>
      </c>
      <c r="I315" s="6">
        <f>IF(C315="","",IF(C315&lt;0,"Refund","Debit"))</f>
      </c>
    </row>
    <row r="316">
      <c r="A316" s="4"/>
      <c r="C316" s="5"/>
      <c r="H316" s="6">
        <f>IF(D316="","",IFERROR(IF(EXACT(VLOOKUP(D316,Categories!$A$2:$A$16,1,FALSE),D316),VLOOKUP(D316,Categories!$A$2:$B$16,2,FALSE),"Fix the capitals"),"Check the category"))</f>
      </c>
      <c r="I316" s="6">
        <f>IF(C316="","",IF(C316&lt;0,"Refund","Debit"))</f>
      </c>
    </row>
    <row r="317">
      <c r="A317" s="4"/>
      <c r="C317" s="5"/>
      <c r="H317" s="6">
        <f>IF(D317="","",IFERROR(IF(EXACT(VLOOKUP(D317,Categories!$A$2:$A$16,1,FALSE),D317),VLOOKUP(D317,Categories!$A$2:$B$16,2,FALSE),"Fix the capitals"),"Check the category"))</f>
      </c>
      <c r="I317" s="6">
        <f>IF(C317="","",IF(C317&lt;0,"Refund","Debit"))</f>
      </c>
    </row>
    <row r="318">
      <c r="A318" s="4"/>
      <c r="C318" s="5"/>
      <c r="H318" s="6">
        <f>IF(D318="","",IFERROR(IF(EXACT(VLOOKUP(D318,Categories!$A$2:$A$16,1,FALSE),D318),VLOOKUP(D318,Categories!$A$2:$B$16,2,FALSE),"Fix the capitals"),"Check the category"))</f>
      </c>
      <c r="I318" s="6">
        <f>IF(C318="","",IF(C318&lt;0,"Refund","Debit"))</f>
      </c>
    </row>
    <row r="319">
      <c r="A319" s="4"/>
      <c r="C319" s="5"/>
      <c r="H319" s="6">
        <f>IF(D319="","",IFERROR(IF(EXACT(VLOOKUP(D319,Categories!$A$2:$A$16,1,FALSE),D319),VLOOKUP(D319,Categories!$A$2:$B$16,2,FALSE),"Fix the capitals"),"Check the category"))</f>
      </c>
      <c r="I319" s="6">
        <f>IF(C319="","",IF(C319&lt;0,"Refund","Debit"))</f>
      </c>
    </row>
    <row r="320">
      <c r="A320" s="4"/>
      <c r="C320" s="5"/>
      <c r="H320" s="6">
        <f>IF(D320="","",IFERROR(IF(EXACT(VLOOKUP(D320,Categories!$A$2:$A$16,1,FALSE),D320),VLOOKUP(D320,Categories!$A$2:$B$16,2,FALSE),"Fix the capitals"),"Check the category"))</f>
      </c>
      <c r="I320" s="6">
        <f>IF(C320="","",IF(C320&lt;0,"Refund","Debit"))</f>
      </c>
    </row>
    <row r="321">
      <c r="A321" s="4"/>
      <c r="C321" s="5"/>
      <c r="H321" s="6">
        <f>IF(D321="","",IFERROR(IF(EXACT(VLOOKUP(D321,Categories!$A$2:$A$16,1,FALSE),D321),VLOOKUP(D321,Categories!$A$2:$B$16,2,FALSE),"Fix the capitals"),"Check the category"))</f>
      </c>
      <c r="I321" s="6">
        <f>IF(C321="","",IF(C321&lt;0,"Refund","Debit"))</f>
      </c>
    </row>
    <row r="322">
      <c r="A322" s="4"/>
      <c r="C322" s="5"/>
      <c r="H322" s="6">
        <f>IF(D322="","",IFERROR(IF(EXACT(VLOOKUP(D322,Categories!$A$2:$A$16,1,FALSE),D322),VLOOKUP(D322,Categories!$A$2:$B$16,2,FALSE),"Fix the capitals"),"Check the category"))</f>
      </c>
      <c r="I322" s="6">
        <f>IF(C322="","",IF(C322&lt;0,"Refund","Debit"))</f>
      </c>
    </row>
    <row r="323">
      <c r="A323" s="4"/>
      <c r="C323" s="5"/>
      <c r="H323" s="6">
        <f>IF(D323="","",IFERROR(IF(EXACT(VLOOKUP(D323,Categories!$A$2:$A$16,1,FALSE),D323),VLOOKUP(D323,Categories!$A$2:$B$16,2,FALSE),"Fix the capitals"),"Check the category"))</f>
      </c>
      <c r="I323" s="6">
        <f>IF(C323="","",IF(C323&lt;0,"Refund","Debit"))</f>
      </c>
    </row>
    <row r="324">
      <c r="A324" s="4"/>
      <c r="C324" s="5"/>
      <c r="H324" s="6">
        <f>IF(D324="","",IFERROR(IF(EXACT(VLOOKUP(D324,Categories!$A$2:$A$16,1,FALSE),D324),VLOOKUP(D324,Categories!$A$2:$B$16,2,FALSE),"Fix the capitals"),"Check the category"))</f>
      </c>
      <c r="I324" s="6">
        <f>IF(C324="","",IF(C324&lt;0,"Refund","Debit"))</f>
      </c>
    </row>
    <row r="325">
      <c r="A325" s="4"/>
      <c r="C325" s="5"/>
      <c r="H325" s="6">
        <f>IF(D325="","",IFERROR(IF(EXACT(VLOOKUP(D325,Categories!$A$2:$A$16,1,FALSE),D325),VLOOKUP(D325,Categories!$A$2:$B$16,2,FALSE),"Fix the capitals"),"Check the category"))</f>
      </c>
      <c r="I325" s="6">
        <f>IF(C325="","",IF(C325&lt;0,"Refund","Debit"))</f>
      </c>
    </row>
    <row r="326">
      <c r="A326" s="4"/>
      <c r="C326" s="5"/>
      <c r="H326" s="6">
        <f>IF(D326="","",IFERROR(IF(EXACT(VLOOKUP(D326,Categories!$A$2:$A$16,1,FALSE),D326),VLOOKUP(D326,Categories!$A$2:$B$16,2,FALSE),"Fix the capitals"),"Check the category"))</f>
      </c>
      <c r="I326" s="6">
        <f>IF(C326="","",IF(C326&lt;0,"Refund","Debit"))</f>
      </c>
    </row>
    <row r="327">
      <c r="A327" s="4"/>
      <c r="C327" s="5"/>
      <c r="H327" s="6">
        <f>IF(D327="","",IFERROR(IF(EXACT(VLOOKUP(D327,Categories!$A$2:$A$16,1,FALSE),D327),VLOOKUP(D327,Categories!$A$2:$B$16,2,FALSE),"Fix the capitals"),"Check the category"))</f>
      </c>
      <c r="I327" s="6">
        <f>IF(C327="","",IF(C327&lt;0,"Refund","Debit"))</f>
      </c>
    </row>
    <row r="328">
      <c r="A328" s="4"/>
      <c r="C328" s="5"/>
      <c r="H328" s="6">
        <f>IF(D328="","",IFERROR(IF(EXACT(VLOOKUP(D328,Categories!$A$2:$A$16,1,FALSE),D328),VLOOKUP(D328,Categories!$A$2:$B$16,2,FALSE),"Fix the capitals"),"Check the category"))</f>
      </c>
      <c r="I328" s="6">
        <f>IF(C328="","",IF(C328&lt;0,"Refund","Debit"))</f>
      </c>
    </row>
    <row r="329">
      <c r="A329" s="4"/>
      <c r="C329" s="5"/>
      <c r="H329" s="6">
        <f>IF(D329="","",IFERROR(IF(EXACT(VLOOKUP(D329,Categories!$A$2:$A$16,1,FALSE),D329),VLOOKUP(D329,Categories!$A$2:$B$16,2,FALSE),"Fix the capitals"),"Check the category"))</f>
      </c>
      <c r="I329" s="6">
        <f>IF(C329="","",IF(C329&lt;0,"Refund","Debit"))</f>
      </c>
    </row>
    <row r="330">
      <c r="A330" s="4"/>
      <c r="C330" s="5"/>
      <c r="H330" s="6">
        <f>IF(D330="","",IFERROR(IF(EXACT(VLOOKUP(D330,Categories!$A$2:$A$16,1,FALSE),D330),VLOOKUP(D330,Categories!$A$2:$B$16,2,FALSE),"Fix the capitals"),"Check the category"))</f>
      </c>
      <c r="I330" s="6">
        <f>IF(C330="","",IF(C330&lt;0,"Refund","Debit"))</f>
      </c>
    </row>
    <row r="331">
      <c r="A331" s="4"/>
      <c r="C331" s="5"/>
      <c r="H331" s="6">
        <f>IF(D331="","",IFERROR(IF(EXACT(VLOOKUP(D331,Categories!$A$2:$A$16,1,FALSE),D331),VLOOKUP(D331,Categories!$A$2:$B$16,2,FALSE),"Fix the capitals"),"Check the category"))</f>
      </c>
      <c r="I331" s="6">
        <f>IF(C331="","",IF(C331&lt;0,"Refund","Debit"))</f>
      </c>
    </row>
    <row r="332">
      <c r="A332" s="4"/>
      <c r="C332" s="5"/>
      <c r="H332" s="6">
        <f>IF(D332="","",IFERROR(IF(EXACT(VLOOKUP(D332,Categories!$A$2:$A$16,1,FALSE),D332),VLOOKUP(D332,Categories!$A$2:$B$16,2,FALSE),"Fix the capitals"),"Check the category"))</f>
      </c>
      <c r="I332" s="6">
        <f>IF(C332="","",IF(C332&lt;0,"Refund","Debit"))</f>
      </c>
    </row>
    <row r="333">
      <c r="A333" s="4"/>
      <c r="C333" s="5"/>
      <c r="H333" s="6">
        <f>IF(D333="","",IFERROR(IF(EXACT(VLOOKUP(D333,Categories!$A$2:$A$16,1,FALSE),D333),VLOOKUP(D333,Categories!$A$2:$B$16,2,FALSE),"Fix the capitals"),"Check the category"))</f>
      </c>
      <c r="I333" s="6">
        <f>IF(C333="","",IF(C333&lt;0,"Refund","Debit"))</f>
      </c>
    </row>
    <row r="334">
      <c r="A334" s="4"/>
      <c r="C334" s="5"/>
      <c r="H334" s="6">
        <f>IF(D334="","",IFERROR(IF(EXACT(VLOOKUP(D334,Categories!$A$2:$A$16,1,FALSE),D334),VLOOKUP(D334,Categories!$A$2:$B$16,2,FALSE),"Fix the capitals"),"Check the category"))</f>
      </c>
      <c r="I334" s="6">
        <f>IF(C334="","",IF(C334&lt;0,"Refund","Debit"))</f>
      </c>
    </row>
    <row r="335">
      <c r="A335" s="4"/>
      <c r="C335" s="5"/>
      <c r="H335" s="6">
        <f>IF(D335="","",IFERROR(IF(EXACT(VLOOKUP(D335,Categories!$A$2:$A$16,1,FALSE),D335),VLOOKUP(D335,Categories!$A$2:$B$16,2,FALSE),"Fix the capitals"),"Check the category"))</f>
      </c>
      <c r="I335" s="6">
        <f>IF(C335="","",IF(C335&lt;0,"Refund","Debit"))</f>
      </c>
    </row>
    <row r="336">
      <c r="A336" s="4"/>
      <c r="C336" s="5"/>
      <c r="H336" s="6">
        <f>IF(D336="","",IFERROR(IF(EXACT(VLOOKUP(D336,Categories!$A$2:$A$16,1,FALSE),D336),VLOOKUP(D336,Categories!$A$2:$B$16,2,FALSE),"Fix the capitals"),"Check the category"))</f>
      </c>
      <c r="I336" s="6">
        <f>IF(C336="","",IF(C336&lt;0,"Refund","Debit"))</f>
      </c>
    </row>
    <row r="337">
      <c r="A337" s="4"/>
      <c r="C337" s="5"/>
      <c r="H337" s="6">
        <f>IF(D337="","",IFERROR(IF(EXACT(VLOOKUP(D337,Categories!$A$2:$A$16,1,FALSE),D337),VLOOKUP(D337,Categories!$A$2:$B$16,2,FALSE),"Fix the capitals"),"Check the category"))</f>
      </c>
      <c r="I337" s="6">
        <f>IF(C337="","",IF(C337&lt;0,"Refund","Debit"))</f>
      </c>
    </row>
    <row r="338">
      <c r="A338" s="4"/>
      <c r="C338" s="5"/>
      <c r="H338" s="6">
        <f>IF(D338="","",IFERROR(IF(EXACT(VLOOKUP(D338,Categories!$A$2:$A$16,1,FALSE),D338),VLOOKUP(D338,Categories!$A$2:$B$16,2,FALSE),"Fix the capitals"),"Check the category"))</f>
      </c>
      <c r="I338" s="6">
        <f>IF(C338="","",IF(C338&lt;0,"Refund","Debit"))</f>
      </c>
    </row>
    <row r="339">
      <c r="A339" s="4"/>
      <c r="C339" s="5"/>
      <c r="H339" s="6">
        <f>IF(D339="","",IFERROR(IF(EXACT(VLOOKUP(D339,Categories!$A$2:$A$16,1,FALSE),D339),VLOOKUP(D339,Categories!$A$2:$B$16,2,FALSE),"Fix the capitals"),"Check the category"))</f>
      </c>
      <c r="I339" s="6">
        <f>IF(C339="","",IF(C339&lt;0,"Refund","Debit"))</f>
      </c>
    </row>
    <row r="340">
      <c r="A340" s="4"/>
      <c r="C340" s="5"/>
      <c r="H340" s="6">
        <f>IF(D340="","",IFERROR(IF(EXACT(VLOOKUP(D340,Categories!$A$2:$A$16,1,FALSE),D340),VLOOKUP(D340,Categories!$A$2:$B$16,2,FALSE),"Fix the capitals"),"Check the category"))</f>
      </c>
      <c r="I340" s="6">
        <f>IF(C340="","",IF(C340&lt;0,"Refund","Debit"))</f>
      </c>
    </row>
    <row r="341">
      <c r="A341" s="4"/>
      <c r="C341" s="5"/>
      <c r="H341" s="6">
        <f>IF(D341="","",IFERROR(IF(EXACT(VLOOKUP(D341,Categories!$A$2:$A$16,1,FALSE),D341),VLOOKUP(D341,Categories!$A$2:$B$16,2,FALSE),"Fix the capitals"),"Check the category"))</f>
      </c>
      <c r="I341" s="6">
        <f>IF(C341="","",IF(C341&lt;0,"Refund","Debit"))</f>
      </c>
    </row>
    <row r="342">
      <c r="A342" s="4"/>
      <c r="C342" s="5"/>
      <c r="H342" s="6">
        <f>IF(D342="","",IFERROR(IF(EXACT(VLOOKUP(D342,Categories!$A$2:$A$16,1,FALSE),D342),VLOOKUP(D342,Categories!$A$2:$B$16,2,FALSE),"Fix the capitals"),"Check the category"))</f>
      </c>
      <c r="I342" s="6">
        <f>IF(C342="","",IF(C342&lt;0,"Refund","Debit"))</f>
      </c>
    </row>
    <row r="343">
      <c r="A343" s="4"/>
      <c r="C343" s="5"/>
      <c r="H343" s="6">
        <f>IF(D343="","",IFERROR(IF(EXACT(VLOOKUP(D343,Categories!$A$2:$A$16,1,FALSE),D343),VLOOKUP(D343,Categories!$A$2:$B$16,2,FALSE),"Fix the capitals"),"Check the category"))</f>
      </c>
      <c r="I343" s="6">
        <f>IF(C343="","",IF(C343&lt;0,"Refund","Debit"))</f>
      </c>
    </row>
    <row r="344">
      <c r="A344" s="4"/>
      <c r="C344" s="5"/>
      <c r="H344" s="6">
        <f>IF(D344="","",IFERROR(IF(EXACT(VLOOKUP(D344,Categories!$A$2:$A$16,1,FALSE),D344),VLOOKUP(D344,Categories!$A$2:$B$16,2,FALSE),"Fix the capitals"),"Check the category"))</f>
      </c>
      <c r="I344" s="6">
        <f>IF(C344="","",IF(C344&lt;0,"Refund","Debit"))</f>
      </c>
    </row>
    <row r="345">
      <c r="A345" s="4"/>
      <c r="C345" s="5"/>
      <c r="H345" s="6">
        <f>IF(D345="","",IFERROR(IF(EXACT(VLOOKUP(D345,Categories!$A$2:$A$16,1,FALSE),D345),VLOOKUP(D345,Categories!$A$2:$B$16,2,FALSE),"Fix the capitals"),"Check the category"))</f>
      </c>
      <c r="I345" s="6">
        <f>IF(C345="","",IF(C345&lt;0,"Refund","Debit"))</f>
      </c>
    </row>
    <row r="346">
      <c r="A346" s="4"/>
      <c r="C346" s="5"/>
      <c r="H346" s="6">
        <f>IF(D346="","",IFERROR(IF(EXACT(VLOOKUP(D346,Categories!$A$2:$A$16,1,FALSE),D346),VLOOKUP(D346,Categories!$A$2:$B$16,2,FALSE),"Fix the capitals"),"Check the category"))</f>
      </c>
      <c r="I346" s="6">
        <f>IF(C346="","",IF(C346&lt;0,"Refund","Debit"))</f>
      </c>
    </row>
    <row r="347">
      <c r="A347" s="4"/>
      <c r="C347" s="5"/>
      <c r="H347" s="6">
        <f>IF(D347="","",IFERROR(IF(EXACT(VLOOKUP(D347,Categories!$A$2:$A$16,1,FALSE),D347),VLOOKUP(D347,Categories!$A$2:$B$16,2,FALSE),"Fix the capitals"),"Check the category"))</f>
      </c>
      <c r="I347" s="6">
        <f>IF(C347="","",IF(C347&lt;0,"Refund","Debit"))</f>
      </c>
    </row>
    <row r="348">
      <c r="A348" s="4"/>
      <c r="C348" s="5"/>
      <c r="H348" s="6">
        <f>IF(D348="","",IFERROR(IF(EXACT(VLOOKUP(D348,Categories!$A$2:$A$16,1,FALSE),D348),VLOOKUP(D348,Categories!$A$2:$B$16,2,FALSE),"Fix the capitals"),"Check the category"))</f>
      </c>
      <c r="I348" s="6">
        <f>IF(C348="","",IF(C348&lt;0,"Refund","Debit"))</f>
      </c>
    </row>
    <row r="349">
      <c r="A349" s="4"/>
      <c r="C349" s="5"/>
      <c r="H349" s="6">
        <f>IF(D349="","",IFERROR(IF(EXACT(VLOOKUP(D349,Categories!$A$2:$A$16,1,FALSE),D349),VLOOKUP(D349,Categories!$A$2:$B$16,2,FALSE),"Fix the capitals"),"Check the category"))</f>
      </c>
      <c r="I349" s="6">
        <f>IF(C349="","",IF(C349&lt;0,"Refund","Debit"))</f>
      </c>
    </row>
    <row r="350">
      <c r="A350" s="4"/>
      <c r="C350" s="5"/>
      <c r="H350" s="6">
        <f>IF(D350="","",IFERROR(IF(EXACT(VLOOKUP(D350,Categories!$A$2:$A$16,1,FALSE),D350),VLOOKUP(D350,Categories!$A$2:$B$16,2,FALSE),"Fix the capitals"),"Check the category"))</f>
      </c>
      <c r="I350" s="6">
        <f>IF(C350="","",IF(C350&lt;0,"Refund","Debit"))</f>
      </c>
    </row>
    <row r="351">
      <c r="A351" s="4"/>
      <c r="C351" s="5"/>
      <c r="H351" s="6">
        <f>IF(D351="","",IFERROR(IF(EXACT(VLOOKUP(D351,Categories!$A$2:$A$16,1,FALSE),D351),VLOOKUP(D351,Categories!$A$2:$B$16,2,FALSE),"Fix the capitals"),"Check the category"))</f>
      </c>
      <c r="I351" s="6">
        <f>IF(C351="","",IF(C351&lt;0,"Refund","Debit"))</f>
      </c>
    </row>
    <row r="352">
      <c r="A352" s="4"/>
      <c r="C352" s="5"/>
      <c r="H352" s="6">
        <f>IF(D352="","",IFERROR(IF(EXACT(VLOOKUP(D352,Categories!$A$2:$A$16,1,FALSE),D352),VLOOKUP(D352,Categories!$A$2:$B$16,2,FALSE),"Fix the capitals"),"Check the category"))</f>
      </c>
      <c r="I352" s="6">
        <f>IF(C352="","",IF(C352&lt;0,"Refund","Debit"))</f>
      </c>
    </row>
    <row r="353">
      <c r="A353" s="4"/>
      <c r="C353" s="5"/>
      <c r="H353" s="6">
        <f>IF(D353="","",IFERROR(IF(EXACT(VLOOKUP(D353,Categories!$A$2:$A$16,1,FALSE),D353),VLOOKUP(D353,Categories!$A$2:$B$16,2,FALSE),"Fix the capitals"),"Check the category"))</f>
      </c>
      <c r="I353" s="6">
        <f>IF(C353="","",IF(C353&lt;0,"Refund","Debit"))</f>
      </c>
    </row>
    <row r="354">
      <c r="A354" s="4"/>
      <c r="C354" s="5"/>
      <c r="H354" s="6">
        <f>IF(D354="","",IFERROR(IF(EXACT(VLOOKUP(D354,Categories!$A$2:$A$16,1,FALSE),D354),VLOOKUP(D354,Categories!$A$2:$B$16,2,FALSE),"Fix the capitals"),"Check the category"))</f>
      </c>
      <c r="I354" s="6">
        <f>IF(C354="","",IF(C354&lt;0,"Refund","Debit"))</f>
      </c>
    </row>
    <row r="355">
      <c r="A355" s="4"/>
      <c r="C355" s="5"/>
      <c r="H355" s="6">
        <f>IF(D355="","",IFERROR(IF(EXACT(VLOOKUP(D355,Categories!$A$2:$A$16,1,FALSE),D355),VLOOKUP(D355,Categories!$A$2:$B$16,2,FALSE),"Fix the capitals"),"Check the category"))</f>
      </c>
      <c r="I355" s="6">
        <f>IF(C355="","",IF(C355&lt;0,"Refund","Debit"))</f>
      </c>
    </row>
    <row r="356">
      <c r="A356" s="4"/>
      <c r="C356" s="5"/>
      <c r="H356" s="6">
        <f>IF(D356="","",IFERROR(IF(EXACT(VLOOKUP(D356,Categories!$A$2:$A$16,1,FALSE),D356),VLOOKUP(D356,Categories!$A$2:$B$16,2,FALSE),"Fix the capitals"),"Check the category"))</f>
      </c>
      <c r="I356" s="6">
        <f>IF(C356="","",IF(C356&lt;0,"Refund","Debit"))</f>
      </c>
    </row>
    <row r="357">
      <c r="A357" s="4"/>
      <c r="C357" s="5"/>
      <c r="H357" s="6">
        <f>IF(D357="","",IFERROR(IF(EXACT(VLOOKUP(D357,Categories!$A$2:$A$16,1,FALSE),D357),VLOOKUP(D357,Categories!$A$2:$B$16,2,FALSE),"Fix the capitals"),"Check the category"))</f>
      </c>
      <c r="I357" s="6">
        <f>IF(C357="","",IF(C357&lt;0,"Refund","Debit"))</f>
      </c>
    </row>
    <row r="358">
      <c r="A358" s="4"/>
      <c r="C358" s="5"/>
      <c r="H358" s="6">
        <f>IF(D358="","",IFERROR(IF(EXACT(VLOOKUP(D358,Categories!$A$2:$A$16,1,FALSE),D358),VLOOKUP(D358,Categories!$A$2:$B$16,2,FALSE),"Fix the capitals"),"Check the category"))</f>
      </c>
      <c r="I358" s="6">
        <f>IF(C358="","",IF(C358&lt;0,"Refund","Debit"))</f>
      </c>
    </row>
    <row r="359">
      <c r="A359" s="4"/>
      <c r="C359" s="5"/>
      <c r="H359" s="6">
        <f>IF(D359="","",IFERROR(IF(EXACT(VLOOKUP(D359,Categories!$A$2:$A$16,1,FALSE),D359),VLOOKUP(D359,Categories!$A$2:$B$16,2,FALSE),"Fix the capitals"),"Check the category"))</f>
      </c>
      <c r="I359" s="6">
        <f>IF(C359="","",IF(C359&lt;0,"Refund","Debit"))</f>
      </c>
    </row>
    <row r="360">
      <c r="A360" s="4"/>
      <c r="C360" s="5"/>
      <c r="H360" s="6">
        <f>IF(D360="","",IFERROR(IF(EXACT(VLOOKUP(D360,Categories!$A$2:$A$16,1,FALSE),D360),VLOOKUP(D360,Categories!$A$2:$B$16,2,FALSE),"Fix the capitals"),"Check the category"))</f>
      </c>
      <c r="I360" s="6">
        <f>IF(C360="","",IF(C360&lt;0,"Refund","Debit"))</f>
      </c>
    </row>
    <row r="361">
      <c r="A361" s="4"/>
      <c r="C361" s="5"/>
      <c r="H361" s="6">
        <f>IF(D361="","",IFERROR(IF(EXACT(VLOOKUP(D361,Categories!$A$2:$A$16,1,FALSE),D361),VLOOKUP(D361,Categories!$A$2:$B$16,2,FALSE),"Fix the capitals"),"Check the category"))</f>
      </c>
      <c r="I361" s="6">
        <f>IF(C361="","",IF(C361&lt;0,"Refund","Debit"))</f>
      </c>
    </row>
    <row r="362">
      <c r="A362" s="4"/>
      <c r="C362" s="5"/>
      <c r="H362" s="6">
        <f>IF(D362="","",IFERROR(IF(EXACT(VLOOKUP(D362,Categories!$A$2:$A$16,1,FALSE),D362),VLOOKUP(D362,Categories!$A$2:$B$16,2,FALSE),"Fix the capitals"),"Check the category"))</f>
      </c>
      <c r="I362" s="6">
        <f>IF(C362="","",IF(C362&lt;0,"Refund","Debit"))</f>
      </c>
    </row>
    <row r="363">
      <c r="A363" s="4"/>
      <c r="C363" s="5"/>
      <c r="H363" s="6">
        <f>IF(D363="","",IFERROR(IF(EXACT(VLOOKUP(D363,Categories!$A$2:$A$16,1,FALSE),D363),VLOOKUP(D363,Categories!$A$2:$B$16,2,FALSE),"Fix the capitals"),"Check the category"))</f>
      </c>
      <c r="I363" s="6">
        <f>IF(C363="","",IF(C363&lt;0,"Refund","Debit"))</f>
      </c>
    </row>
    <row r="364">
      <c r="A364" s="4"/>
      <c r="C364" s="5"/>
      <c r="H364" s="6">
        <f>IF(D364="","",IFERROR(IF(EXACT(VLOOKUP(D364,Categories!$A$2:$A$16,1,FALSE),D364),VLOOKUP(D364,Categories!$A$2:$B$16,2,FALSE),"Fix the capitals"),"Check the category"))</f>
      </c>
      <c r="I364" s="6">
        <f>IF(C364="","",IF(C364&lt;0,"Refund","Debit"))</f>
      </c>
    </row>
    <row r="365">
      <c r="A365" s="4"/>
      <c r="C365" s="5"/>
      <c r="H365" s="6">
        <f>IF(D365="","",IFERROR(IF(EXACT(VLOOKUP(D365,Categories!$A$2:$A$16,1,FALSE),D365),VLOOKUP(D365,Categories!$A$2:$B$16,2,FALSE),"Fix the capitals"),"Check the category"))</f>
      </c>
      <c r="I365" s="6">
        <f>IF(C365="","",IF(C365&lt;0,"Refund","Debit"))</f>
      </c>
    </row>
    <row r="366">
      <c r="A366" s="4"/>
      <c r="C366" s="5"/>
      <c r="H366" s="6">
        <f>IF(D366="","",IFERROR(IF(EXACT(VLOOKUP(D366,Categories!$A$2:$A$16,1,FALSE),D366),VLOOKUP(D366,Categories!$A$2:$B$16,2,FALSE),"Fix the capitals"),"Check the category"))</f>
      </c>
      <c r="I366" s="6">
        <f>IF(C366="","",IF(C366&lt;0,"Refund","Debit"))</f>
      </c>
    </row>
    <row r="367">
      <c r="A367" s="4"/>
      <c r="C367" s="5"/>
      <c r="H367" s="6">
        <f>IF(D367="","",IFERROR(IF(EXACT(VLOOKUP(D367,Categories!$A$2:$A$16,1,FALSE),D367),VLOOKUP(D367,Categories!$A$2:$B$16,2,FALSE),"Fix the capitals"),"Check the category"))</f>
      </c>
      <c r="I367" s="6">
        <f>IF(C367="","",IF(C367&lt;0,"Refund","Debit"))</f>
      </c>
    </row>
    <row r="368">
      <c r="A368" s="4"/>
      <c r="C368" s="5"/>
      <c r="H368" s="6">
        <f>IF(D368="","",IFERROR(IF(EXACT(VLOOKUP(D368,Categories!$A$2:$A$16,1,FALSE),D368),VLOOKUP(D368,Categories!$A$2:$B$16,2,FALSE),"Fix the capitals"),"Check the category"))</f>
      </c>
      <c r="I368" s="6">
        <f>IF(C368="","",IF(C368&lt;0,"Refund","Debit"))</f>
      </c>
    </row>
    <row r="369">
      <c r="A369" s="4"/>
      <c r="C369" s="5"/>
      <c r="H369" s="6">
        <f>IF(D369="","",IFERROR(IF(EXACT(VLOOKUP(D369,Categories!$A$2:$A$16,1,FALSE),D369),VLOOKUP(D369,Categories!$A$2:$B$16,2,FALSE),"Fix the capitals"),"Check the category"))</f>
      </c>
      <c r="I369" s="6">
        <f>IF(C369="","",IF(C369&lt;0,"Refund","Debit"))</f>
      </c>
    </row>
    <row r="370">
      <c r="A370" s="4"/>
      <c r="C370" s="5"/>
      <c r="H370" s="6">
        <f>IF(D370="","",IFERROR(IF(EXACT(VLOOKUP(D370,Categories!$A$2:$A$16,1,FALSE),D370),VLOOKUP(D370,Categories!$A$2:$B$16,2,FALSE),"Fix the capitals"),"Check the category"))</f>
      </c>
      <c r="I370" s="6">
        <f>IF(C370="","",IF(C370&lt;0,"Refund","Debit"))</f>
      </c>
    </row>
    <row r="371">
      <c r="A371" s="4"/>
      <c r="C371" s="5"/>
      <c r="H371" s="6">
        <f>IF(D371="","",IFERROR(IF(EXACT(VLOOKUP(D371,Categories!$A$2:$A$16,1,FALSE),D371),VLOOKUP(D371,Categories!$A$2:$B$16,2,FALSE),"Fix the capitals"),"Check the category"))</f>
      </c>
      <c r="I371" s="6">
        <f>IF(C371="","",IF(C371&lt;0,"Refund","Debit"))</f>
      </c>
    </row>
    <row r="372">
      <c r="A372" s="4"/>
      <c r="C372" s="5"/>
      <c r="H372" s="6">
        <f>IF(D372="","",IFERROR(IF(EXACT(VLOOKUP(D372,Categories!$A$2:$A$16,1,FALSE),D372),VLOOKUP(D372,Categories!$A$2:$B$16,2,FALSE),"Fix the capitals"),"Check the category"))</f>
      </c>
      <c r="I372" s="6">
        <f>IF(C372="","",IF(C372&lt;0,"Refund","Debit"))</f>
      </c>
    </row>
    <row r="373">
      <c r="A373" s="4"/>
      <c r="C373" s="5"/>
      <c r="H373" s="6">
        <f>IF(D373="","",IFERROR(IF(EXACT(VLOOKUP(D373,Categories!$A$2:$A$16,1,FALSE),D373),VLOOKUP(D373,Categories!$A$2:$B$16,2,FALSE),"Fix the capitals"),"Check the category"))</f>
      </c>
      <c r="I373" s="6">
        <f>IF(C373="","",IF(C373&lt;0,"Refund","Debit"))</f>
      </c>
    </row>
    <row r="374">
      <c r="A374" s="4"/>
      <c r="C374" s="5"/>
      <c r="H374" s="6">
        <f>IF(D374="","",IFERROR(IF(EXACT(VLOOKUP(D374,Categories!$A$2:$A$16,1,FALSE),D374),VLOOKUP(D374,Categories!$A$2:$B$16,2,FALSE),"Fix the capitals"),"Check the category"))</f>
      </c>
      <c r="I374" s="6">
        <f>IF(C374="","",IF(C374&lt;0,"Refund","Debit"))</f>
      </c>
    </row>
    <row r="375">
      <c r="A375" s="4"/>
      <c r="C375" s="5"/>
      <c r="H375" s="6">
        <f>IF(D375="","",IFERROR(IF(EXACT(VLOOKUP(D375,Categories!$A$2:$A$16,1,FALSE),D375),VLOOKUP(D375,Categories!$A$2:$B$16,2,FALSE),"Fix the capitals"),"Check the category"))</f>
      </c>
      <c r="I375" s="6">
        <f>IF(C375="","",IF(C375&lt;0,"Refund","Debit"))</f>
      </c>
    </row>
    <row r="376">
      <c r="A376" s="4"/>
      <c r="C376" s="5"/>
      <c r="H376" s="6">
        <f>IF(D376="","",IFERROR(IF(EXACT(VLOOKUP(D376,Categories!$A$2:$A$16,1,FALSE),D376),VLOOKUP(D376,Categories!$A$2:$B$16,2,FALSE),"Fix the capitals"),"Check the category"))</f>
      </c>
      <c r="I376" s="6">
        <f>IF(C376="","",IF(C376&lt;0,"Refund","Debit"))</f>
      </c>
    </row>
    <row r="377">
      <c r="A377" s="4"/>
      <c r="C377" s="5"/>
      <c r="H377" s="6">
        <f>IF(D377="","",IFERROR(IF(EXACT(VLOOKUP(D377,Categories!$A$2:$A$16,1,FALSE),D377),VLOOKUP(D377,Categories!$A$2:$B$16,2,FALSE),"Fix the capitals"),"Check the category"))</f>
      </c>
      <c r="I377" s="6">
        <f>IF(C377="","",IF(C377&lt;0,"Refund","Debit"))</f>
      </c>
    </row>
    <row r="378">
      <c r="A378" s="4"/>
      <c r="C378" s="5"/>
      <c r="H378" s="6">
        <f>IF(D378="","",IFERROR(IF(EXACT(VLOOKUP(D378,Categories!$A$2:$A$16,1,FALSE),D378),VLOOKUP(D378,Categories!$A$2:$B$16,2,FALSE),"Fix the capitals"),"Check the category"))</f>
      </c>
      <c r="I378" s="6">
        <f>IF(C378="","",IF(C378&lt;0,"Refund","Debit"))</f>
      </c>
    </row>
    <row r="379">
      <c r="A379" s="4"/>
      <c r="C379" s="5"/>
      <c r="H379" s="6">
        <f>IF(D379="","",IFERROR(IF(EXACT(VLOOKUP(D379,Categories!$A$2:$A$16,1,FALSE),D379),VLOOKUP(D379,Categories!$A$2:$B$16,2,FALSE),"Fix the capitals"),"Check the category"))</f>
      </c>
      <c r="I379" s="6">
        <f>IF(C379="","",IF(C379&lt;0,"Refund","Debit"))</f>
      </c>
    </row>
    <row r="380">
      <c r="A380" s="4"/>
      <c r="C380" s="5"/>
      <c r="H380" s="6">
        <f>IF(D380="","",IFERROR(IF(EXACT(VLOOKUP(D380,Categories!$A$2:$A$16,1,FALSE),D380),VLOOKUP(D380,Categories!$A$2:$B$16,2,FALSE),"Fix the capitals"),"Check the category"))</f>
      </c>
      <c r="I380" s="6">
        <f>IF(C380="","",IF(C380&lt;0,"Refund","Debit"))</f>
      </c>
    </row>
    <row r="381">
      <c r="A381" s="4"/>
      <c r="C381" s="5"/>
      <c r="H381" s="6">
        <f>IF(D381="","",IFERROR(IF(EXACT(VLOOKUP(D381,Categories!$A$2:$A$16,1,FALSE),D381),VLOOKUP(D381,Categories!$A$2:$B$16,2,FALSE),"Fix the capitals"),"Check the category"))</f>
      </c>
      <c r="I381" s="6">
        <f>IF(C381="","",IF(C381&lt;0,"Refund","Debit"))</f>
      </c>
    </row>
    <row r="382">
      <c r="A382" s="4"/>
      <c r="C382" s="5"/>
      <c r="H382" s="6">
        <f>IF(D382="","",IFERROR(IF(EXACT(VLOOKUP(D382,Categories!$A$2:$A$16,1,FALSE),D382),VLOOKUP(D382,Categories!$A$2:$B$16,2,FALSE),"Fix the capitals"),"Check the category"))</f>
      </c>
      <c r="I382" s="6">
        <f>IF(C382="","",IF(C382&lt;0,"Refund","Debit"))</f>
      </c>
    </row>
    <row r="383">
      <c r="A383" s="4"/>
      <c r="C383" s="5"/>
      <c r="H383" s="6">
        <f>IF(D383="","",IFERROR(IF(EXACT(VLOOKUP(D383,Categories!$A$2:$A$16,1,FALSE),D383),VLOOKUP(D383,Categories!$A$2:$B$16,2,FALSE),"Fix the capitals"),"Check the category"))</f>
      </c>
      <c r="I383" s="6">
        <f>IF(C383="","",IF(C383&lt;0,"Refund","Debit"))</f>
      </c>
    </row>
    <row r="384">
      <c r="A384" s="4"/>
      <c r="C384" s="5"/>
      <c r="H384" s="6">
        <f>IF(D384="","",IFERROR(IF(EXACT(VLOOKUP(D384,Categories!$A$2:$A$16,1,FALSE),D384),VLOOKUP(D384,Categories!$A$2:$B$16,2,FALSE),"Fix the capitals"),"Check the category"))</f>
      </c>
      <c r="I384" s="6">
        <f>IF(C384="","",IF(C384&lt;0,"Refund","Debit"))</f>
      </c>
    </row>
    <row r="385">
      <c r="A385" s="4"/>
      <c r="C385" s="5"/>
      <c r="H385" s="6">
        <f>IF(D385="","",IFERROR(IF(EXACT(VLOOKUP(D385,Categories!$A$2:$A$16,1,FALSE),D385),VLOOKUP(D385,Categories!$A$2:$B$16,2,FALSE),"Fix the capitals"),"Check the category"))</f>
      </c>
      <c r="I385" s="6">
        <f>IF(C385="","",IF(C385&lt;0,"Refund","Debit"))</f>
      </c>
    </row>
    <row r="386">
      <c r="A386" s="4"/>
      <c r="C386" s="5"/>
      <c r="H386" s="6">
        <f>IF(D386="","",IFERROR(IF(EXACT(VLOOKUP(D386,Categories!$A$2:$A$16,1,FALSE),D386),VLOOKUP(D386,Categories!$A$2:$B$16,2,FALSE),"Fix the capitals"),"Check the category"))</f>
      </c>
      <c r="I386" s="6">
        <f>IF(C386="","",IF(C386&lt;0,"Refund","Debit"))</f>
      </c>
    </row>
    <row r="387">
      <c r="A387" s="4"/>
      <c r="C387" s="5"/>
      <c r="H387" s="6">
        <f>IF(D387="","",IFERROR(IF(EXACT(VLOOKUP(D387,Categories!$A$2:$A$16,1,FALSE),D387),VLOOKUP(D387,Categories!$A$2:$B$16,2,FALSE),"Fix the capitals"),"Check the category"))</f>
      </c>
      <c r="I387" s="6">
        <f>IF(C387="","",IF(C387&lt;0,"Refund","Debit"))</f>
      </c>
    </row>
    <row r="388">
      <c r="A388" s="4"/>
      <c r="C388" s="5"/>
      <c r="H388" s="6">
        <f>IF(D388="","",IFERROR(IF(EXACT(VLOOKUP(D388,Categories!$A$2:$A$16,1,FALSE),D388),VLOOKUP(D388,Categories!$A$2:$B$16,2,FALSE),"Fix the capitals"),"Check the category"))</f>
      </c>
      <c r="I388" s="6">
        <f>IF(C388="","",IF(C388&lt;0,"Refund","Debit"))</f>
      </c>
    </row>
    <row r="389">
      <c r="A389" s="4"/>
      <c r="C389" s="5"/>
      <c r="H389" s="6">
        <f>IF(D389="","",IFERROR(IF(EXACT(VLOOKUP(D389,Categories!$A$2:$A$16,1,FALSE),D389),VLOOKUP(D389,Categories!$A$2:$B$16,2,FALSE),"Fix the capitals"),"Check the category"))</f>
      </c>
      <c r="I389" s="6">
        <f>IF(C389="","",IF(C389&lt;0,"Refund","Debit"))</f>
      </c>
    </row>
    <row r="390">
      <c r="A390" s="4"/>
      <c r="C390" s="5"/>
      <c r="H390" s="6">
        <f>IF(D390="","",IFERROR(IF(EXACT(VLOOKUP(D390,Categories!$A$2:$A$16,1,FALSE),D390),VLOOKUP(D390,Categories!$A$2:$B$16,2,FALSE),"Fix the capitals"),"Check the category"))</f>
      </c>
      <c r="I390" s="6">
        <f>IF(C390="","",IF(C390&lt;0,"Refund","Debit"))</f>
      </c>
    </row>
    <row r="391">
      <c r="A391" s="4"/>
      <c r="C391" s="5"/>
      <c r="H391" s="6">
        <f>IF(D391="","",IFERROR(IF(EXACT(VLOOKUP(D391,Categories!$A$2:$A$16,1,FALSE),D391),VLOOKUP(D391,Categories!$A$2:$B$16,2,FALSE),"Fix the capitals"),"Check the category"))</f>
      </c>
      <c r="I391" s="6">
        <f>IF(C391="","",IF(C391&lt;0,"Refund","Debit"))</f>
      </c>
    </row>
    <row r="392">
      <c r="A392" s="4"/>
      <c r="C392" s="5"/>
      <c r="H392" s="6">
        <f>IF(D392="","",IFERROR(IF(EXACT(VLOOKUP(D392,Categories!$A$2:$A$16,1,FALSE),D392),VLOOKUP(D392,Categories!$A$2:$B$16,2,FALSE),"Fix the capitals"),"Check the category"))</f>
      </c>
      <c r="I392" s="6">
        <f>IF(C392="","",IF(C392&lt;0,"Refund","Debit"))</f>
      </c>
    </row>
    <row r="393">
      <c r="A393" s="4"/>
      <c r="C393" s="5"/>
      <c r="H393" s="6">
        <f>IF(D393="","",IFERROR(IF(EXACT(VLOOKUP(D393,Categories!$A$2:$A$16,1,FALSE),D393),VLOOKUP(D393,Categories!$A$2:$B$16,2,FALSE),"Fix the capitals"),"Check the category"))</f>
      </c>
      <c r="I393" s="6">
        <f>IF(C393="","",IF(C393&lt;0,"Refund","Debit"))</f>
      </c>
    </row>
    <row r="394">
      <c r="A394" s="4"/>
      <c r="C394" s="5"/>
      <c r="H394" s="6">
        <f>IF(D394="","",IFERROR(IF(EXACT(VLOOKUP(D394,Categories!$A$2:$A$16,1,FALSE),D394),VLOOKUP(D394,Categories!$A$2:$B$16,2,FALSE),"Fix the capitals"),"Check the category"))</f>
      </c>
      <c r="I394" s="6">
        <f>IF(C394="","",IF(C394&lt;0,"Refund","Debit"))</f>
      </c>
    </row>
    <row r="395">
      <c r="A395" s="4"/>
      <c r="C395" s="5"/>
      <c r="H395" s="6">
        <f>IF(D395="","",IFERROR(IF(EXACT(VLOOKUP(D395,Categories!$A$2:$A$16,1,FALSE),D395),VLOOKUP(D395,Categories!$A$2:$B$16,2,FALSE),"Fix the capitals"),"Check the category"))</f>
      </c>
      <c r="I395" s="6">
        <f>IF(C395="","",IF(C395&lt;0,"Refund","Debit"))</f>
      </c>
    </row>
    <row r="396">
      <c r="A396" s="4"/>
      <c r="C396" s="5"/>
      <c r="H396" s="6">
        <f>IF(D396="","",IFERROR(IF(EXACT(VLOOKUP(D396,Categories!$A$2:$A$16,1,FALSE),D396),VLOOKUP(D396,Categories!$A$2:$B$16,2,FALSE),"Fix the capitals"),"Check the category"))</f>
      </c>
      <c r="I396" s="6">
        <f>IF(C396="","",IF(C396&lt;0,"Refund","Debit"))</f>
      </c>
    </row>
    <row r="397">
      <c r="A397" s="4"/>
      <c r="C397" s="5"/>
      <c r="H397" s="6">
        <f>IF(D397="","",IFERROR(IF(EXACT(VLOOKUP(D397,Categories!$A$2:$A$16,1,FALSE),D397),VLOOKUP(D397,Categories!$A$2:$B$16,2,FALSE),"Fix the capitals"),"Check the category"))</f>
      </c>
      <c r="I397" s="6">
        <f>IF(C397="","",IF(C397&lt;0,"Refund","Debit"))</f>
      </c>
    </row>
    <row r="398">
      <c r="A398" s="4"/>
      <c r="C398" s="5"/>
      <c r="H398" s="6">
        <f>IF(D398="","",IFERROR(IF(EXACT(VLOOKUP(D398,Categories!$A$2:$A$16,1,FALSE),D398),VLOOKUP(D398,Categories!$A$2:$B$16,2,FALSE),"Fix the capitals"),"Check the category"))</f>
      </c>
      <c r="I398" s="6">
        <f>IF(C398="","",IF(C398&lt;0,"Refund","Debit"))</f>
      </c>
    </row>
    <row r="399">
      <c r="A399" s="4"/>
      <c r="C399" s="5"/>
      <c r="H399" s="6">
        <f>IF(D399="","",IFERROR(IF(EXACT(VLOOKUP(D399,Categories!$A$2:$A$16,1,FALSE),D399),VLOOKUP(D399,Categories!$A$2:$B$16,2,FALSE),"Fix the capitals"),"Check the category"))</f>
      </c>
      <c r="I399" s="6">
        <f>IF(C399="","",IF(C399&lt;0,"Refund","Debit"))</f>
      </c>
    </row>
    <row r="400">
      <c r="A400" s="4"/>
      <c r="C400" s="5"/>
      <c r="H400" s="6">
        <f>IF(D400="","",IFERROR(IF(EXACT(VLOOKUP(D400,Categories!$A$2:$A$16,1,FALSE),D400),VLOOKUP(D400,Categories!$A$2:$B$16,2,FALSE),"Fix the capitals"),"Check the category"))</f>
      </c>
      <c r="I400" s="6">
        <f>IF(C400="","",IF(C400&lt;0,"Refund","Debit"))</f>
      </c>
    </row>
    <row r="401">
      <c r="A401" s="4"/>
      <c r="C401" s="5"/>
      <c r="H401" s="6">
        <f>IF(D401="","",IFERROR(IF(EXACT(VLOOKUP(D401,Categories!$A$2:$A$16,1,FALSE),D401),VLOOKUP(D401,Categories!$A$2:$B$16,2,FALSE),"Fix the capitals"),"Check the category"))</f>
      </c>
      <c r="I401" s="6">
        <f>IF(C401="","",IF(C401&lt;0,"Refund","Debit"))</f>
      </c>
    </row>
    <row r="402">
      <c r="A402" s="4"/>
      <c r="C402" s="5"/>
      <c r="H402" s="6">
        <f>IF(D402="","",IFERROR(IF(EXACT(VLOOKUP(D402,Categories!$A$2:$A$16,1,FALSE),D402),VLOOKUP(D402,Categories!$A$2:$B$16,2,FALSE),"Fix the capitals"),"Check the category"))</f>
      </c>
      <c r="I402" s="6">
        <f>IF(C402="","",IF(C402&lt;0,"Refund","Debit"))</f>
      </c>
    </row>
    <row r="403">
      <c r="A403" s="4"/>
      <c r="C403" s="5"/>
      <c r="H403" s="6">
        <f>IF(D403="","",IFERROR(IF(EXACT(VLOOKUP(D403,Categories!$A$2:$A$16,1,FALSE),D403),VLOOKUP(D403,Categories!$A$2:$B$16,2,FALSE),"Fix the capitals"),"Check the category"))</f>
      </c>
      <c r="I403" s="6">
        <f>IF(C403="","",IF(C403&lt;0,"Refund","Debit"))</f>
      </c>
    </row>
    <row r="404">
      <c r="A404" s="4"/>
      <c r="C404" s="5"/>
      <c r="H404" s="6">
        <f>IF(D404="","",IFERROR(IF(EXACT(VLOOKUP(D404,Categories!$A$2:$A$16,1,FALSE),D404),VLOOKUP(D404,Categories!$A$2:$B$16,2,FALSE),"Fix the capitals"),"Check the category"))</f>
      </c>
      <c r="I404" s="6">
        <f>IF(C404="","",IF(C404&lt;0,"Refund","Debit"))</f>
      </c>
    </row>
    <row r="405">
      <c r="A405" s="4"/>
      <c r="C405" s="5"/>
      <c r="H405" s="6">
        <f>IF(D405="","",IFERROR(IF(EXACT(VLOOKUP(D405,Categories!$A$2:$A$16,1,FALSE),D405),VLOOKUP(D405,Categories!$A$2:$B$16,2,FALSE),"Fix the capitals"),"Check the category"))</f>
      </c>
      <c r="I405" s="6">
        <f>IF(C405="","",IF(C405&lt;0,"Refund","Debit"))</f>
      </c>
    </row>
    <row r="406">
      <c r="A406" s="4"/>
      <c r="C406" s="5"/>
      <c r="H406" s="6">
        <f>IF(D406="","",IFERROR(IF(EXACT(VLOOKUP(D406,Categories!$A$2:$A$16,1,FALSE),D406),VLOOKUP(D406,Categories!$A$2:$B$16,2,FALSE),"Fix the capitals"),"Check the category"))</f>
      </c>
      <c r="I406" s="6">
        <f>IF(C406="","",IF(C406&lt;0,"Refund","Debit"))</f>
      </c>
    </row>
    <row r="407">
      <c r="A407" s="4"/>
      <c r="C407" s="5"/>
      <c r="H407" s="6">
        <f>IF(D407="","",IFERROR(IF(EXACT(VLOOKUP(D407,Categories!$A$2:$A$16,1,FALSE),D407),VLOOKUP(D407,Categories!$A$2:$B$16,2,FALSE),"Fix the capitals"),"Check the category"))</f>
      </c>
      <c r="I407" s="6">
        <f>IF(C407="","",IF(C407&lt;0,"Refund","Debit"))</f>
      </c>
    </row>
    <row r="408">
      <c r="A408" s="4"/>
      <c r="C408" s="5"/>
      <c r="H408" s="6">
        <f>IF(D408="","",IFERROR(IF(EXACT(VLOOKUP(D408,Categories!$A$2:$A$16,1,FALSE),D408),VLOOKUP(D408,Categories!$A$2:$B$16,2,FALSE),"Fix the capitals"),"Check the category"))</f>
      </c>
      <c r="I408" s="6">
        <f>IF(C408="","",IF(C408&lt;0,"Refund","Debit"))</f>
      </c>
    </row>
    <row r="409">
      <c r="A409" s="4"/>
      <c r="C409" s="5"/>
      <c r="H409" s="6">
        <f>IF(D409="","",IFERROR(IF(EXACT(VLOOKUP(D409,Categories!$A$2:$A$16,1,FALSE),D409),VLOOKUP(D409,Categories!$A$2:$B$16,2,FALSE),"Fix the capitals"),"Check the category"))</f>
      </c>
      <c r="I409" s="6">
        <f>IF(C409="","",IF(C409&lt;0,"Refund","Debit"))</f>
      </c>
    </row>
    <row r="410">
      <c r="A410" s="4"/>
      <c r="C410" s="5"/>
      <c r="H410" s="6">
        <f>IF(D410="","",IFERROR(IF(EXACT(VLOOKUP(D410,Categories!$A$2:$A$16,1,FALSE),D410),VLOOKUP(D410,Categories!$A$2:$B$16,2,FALSE),"Fix the capitals"),"Check the category"))</f>
      </c>
      <c r="I410" s="6">
        <f>IF(C410="","",IF(C410&lt;0,"Refund","Debit"))</f>
      </c>
    </row>
    <row r="411">
      <c r="A411" s="4"/>
      <c r="C411" s="5"/>
      <c r="H411" s="6">
        <f>IF(D411="","",IFERROR(IF(EXACT(VLOOKUP(D411,Categories!$A$2:$A$16,1,FALSE),D411),VLOOKUP(D411,Categories!$A$2:$B$16,2,FALSE),"Fix the capitals"),"Check the category"))</f>
      </c>
      <c r="I411" s="6">
        <f>IF(C411="","",IF(C411&lt;0,"Refund","Debit"))</f>
      </c>
    </row>
    <row r="412">
      <c r="A412" s="4"/>
      <c r="C412" s="5"/>
      <c r="H412" s="6">
        <f>IF(D412="","",IFERROR(IF(EXACT(VLOOKUP(D412,Categories!$A$2:$A$16,1,FALSE),D412),VLOOKUP(D412,Categories!$A$2:$B$16,2,FALSE),"Fix the capitals"),"Check the category"))</f>
      </c>
      <c r="I412" s="6">
        <f>IF(C412="","",IF(C412&lt;0,"Refund","Debit"))</f>
      </c>
    </row>
    <row r="413">
      <c r="A413" s="4"/>
      <c r="C413" s="5"/>
      <c r="H413" s="6">
        <f>IF(D413="","",IFERROR(IF(EXACT(VLOOKUP(D413,Categories!$A$2:$A$16,1,FALSE),D413),VLOOKUP(D413,Categories!$A$2:$B$16,2,FALSE),"Fix the capitals"),"Check the category"))</f>
      </c>
      <c r="I413" s="6">
        <f>IF(C413="","",IF(C413&lt;0,"Refund","Debit"))</f>
      </c>
    </row>
    <row r="414">
      <c r="A414" s="4"/>
      <c r="C414" s="5"/>
      <c r="H414" s="6">
        <f>IF(D414="","",IFERROR(IF(EXACT(VLOOKUP(D414,Categories!$A$2:$A$16,1,FALSE),D414),VLOOKUP(D414,Categories!$A$2:$B$16,2,FALSE),"Fix the capitals"),"Check the category"))</f>
      </c>
      <c r="I414" s="6">
        <f>IF(C414="","",IF(C414&lt;0,"Refund","Debit"))</f>
      </c>
    </row>
    <row r="415">
      <c r="A415" s="4"/>
      <c r="C415" s="5"/>
      <c r="H415" s="6">
        <f>IF(D415="","",IFERROR(IF(EXACT(VLOOKUP(D415,Categories!$A$2:$A$16,1,FALSE),D415),VLOOKUP(D415,Categories!$A$2:$B$16,2,FALSE),"Fix the capitals"),"Check the category"))</f>
      </c>
      <c r="I415" s="6">
        <f>IF(C415="","",IF(C415&lt;0,"Refund","Debit"))</f>
      </c>
    </row>
    <row r="416">
      <c r="A416" s="4"/>
      <c r="C416" s="5"/>
      <c r="H416" s="6">
        <f>IF(D416="","",IFERROR(IF(EXACT(VLOOKUP(D416,Categories!$A$2:$A$16,1,FALSE),D416),VLOOKUP(D416,Categories!$A$2:$B$16,2,FALSE),"Fix the capitals"),"Check the category"))</f>
      </c>
      <c r="I416" s="6">
        <f>IF(C416="","",IF(C416&lt;0,"Refund","Debit"))</f>
      </c>
    </row>
    <row r="417">
      <c r="A417" s="4"/>
      <c r="C417" s="5"/>
      <c r="H417" s="6">
        <f>IF(D417="","",IFERROR(IF(EXACT(VLOOKUP(D417,Categories!$A$2:$A$16,1,FALSE),D417),VLOOKUP(D417,Categories!$A$2:$B$16,2,FALSE),"Fix the capitals"),"Check the category"))</f>
      </c>
      <c r="I417" s="6">
        <f>IF(C417="","",IF(C417&lt;0,"Refund","Debit"))</f>
      </c>
    </row>
    <row r="418">
      <c r="A418" s="4"/>
      <c r="C418" s="5"/>
      <c r="H418" s="6">
        <f>IF(D418="","",IFERROR(IF(EXACT(VLOOKUP(D418,Categories!$A$2:$A$16,1,FALSE),D418),VLOOKUP(D418,Categories!$A$2:$B$16,2,FALSE),"Fix the capitals"),"Check the category"))</f>
      </c>
      <c r="I418" s="6">
        <f>IF(C418="","",IF(C418&lt;0,"Refund","Debit"))</f>
      </c>
    </row>
    <row r="419">
      <c r="A419" s="4"/>
      <c r="C419" s="5"/>
      <c r="H419" s="6">
        <f>IF(D419="","",IFERROR(IF(EXACT(VLOOKUP(D419,Categories!$A$2:$A$16,1,FALSE),D419),VLOOKUP(D419,Categories!$A$2:$B$16,2,FALSE),"Fix the capitals"),"Check the category"))</f>
      </c>
      <c r="I419" s="6">
        <f>IF(C419="","",IF(C419&lt;0,"Refund","Debit"))</f>
      </c>
    </row>
    <row r="420">
      <c r="A420" s="4"/>
      <c r="C420" s="5"/>
      <c r="H420" s="6">
        <f>IF(D420="","",IFERROR(IF(EXACT(VLOOKUP(D420,Categories!$A$2:$A$16,1,FALSE),D420),VLOOKUP(D420,Categories!$A$2:$B$16,2,FALSE),"Fix the capitals"),"Check the category"))</f>
      </c>
      <c r="I420" s="6">
        <f>IF(C420="","",IF(C420&lt;0,"Refund","Debit"))</f>
      </c>
    </row>
    <row r="421">
      <c r="A421" s="4"/>
      <c r="C421" s="5"/>
      <c r="H421" s="6">
        <f>IF(D421="","",IFERROR(IF(EXACT(VLOOKUP(D421,Categories!$A$2:$A$16,1,FALSE),D421),VLOOKUP(D421,Categories!$A$2:$B$16,2,FALSE),"Fix the capitals"),"Check the category"))</f>
      </c>
      <c r="I421" s="6">
        <f>IF(C421="","",IF(C421&lt;0,"Refund","Debit"))</f>
      </c>
    </row>
    <row r="422">
      <c r="A422" s="4"/>
      <c r="C422" s="5"/>
      <c r="H422" s="6">
        <f>IF(D422="","",IFERROR(IF(EXACT(VLOOKUP(D422,Categories!$A$2:$A$16,1,FALSE),D422),VLOOKUP(D422,Categories!$A$2:$B$16,2,FALSE),"Fix the capitals"),"Check the category"))</f>
      </c>
      <c r="I422" s="6">
        <f>IF(C422="","",IF(C422&lt;0,"Refund","Debit"))</f>
      </c>
    </row>
    <row r="423">
      <c r="A423" s="4"/>
      <c r="C423" s="5"/>
      <c r="H423" s="6">
        <f>IF(D423="","",IFERROR(IF(EXACT(VLOOKUP(D423,Categories!$A$2:$A$16,1,FALSE),D423),VLOOKUP(D423,Categories!$A$2:$B$16,2,FALSE),"Fix the capitals"),"Check the category"))</f>
      </c>
      <c r="I423" s="6">
        <f>IF(C423="","",IF(C423&lt;0,"Refund","Debit"))</f>
      </c>
    </row>
    <row r="424">
      <c r="A424" s="4"/>
      <c r="C424" s="5"/>
      <c r="H424" s="6">
        <f>IF(D424="","",IFERROR(IF(EXACT(VLOOKUP(D424,Categories!$A$2:$A$16,1,FALSE),D424),VLOOKUP(D424,Categories!$A$2:$B$16,2,FALSE),"Fix the capitals"),"Check the category"))</f>
      </c>
      <c r="I424" s="6">
        <f>IF(C424="","",IF(C424&lt;0,"Refund","Debit"))</f>
      </c>
    </row>
    <row r="425">
      <c r="A425" s="4"/>
      <c r="C425" s="5"/>
      <c r="H425" s="6">
        <f>IF(D425="","",IFERROR(IF(EXACT(VLOOKUP(D425,Categories!$A$2:$A$16,1,FALSE),D425),VLOOKUP(D425,Categories!$A$2:$B$16,2,FALSE),"Fix the capitals"),"Check the category"))</f>
      </c>
      <c r="I425" s="6">
        <f>IF(C425="","",IF(C425&lt;0,"Refund","Debit"))</f>
      </c>
    </row>
    <row r="426">
      <c r="A426" s="4"/>
      <c r="C426" s="5"/>
      <c r="H426" s="6">
        <f>IF(D426="","",IFERROR(IF(EXACT(VLOOKUP(D426,Categories!$A$2:$A$16,1,FALSE),D426),VLOOKUP(D426,Categories!$A$2:$B$16,2,FALSE),"Fix the capitals"),"Check the category"))</f>
      </c>
      <c r="I426" s="6">
        <f>IF(C426="","",IF(C426&lt;0,"Refund","Debit"))</f>
      </c>
    </row>
    <row r="427">
      <c r="A427" s="4"/>
      <c r="C427" s="5"/>
      <c r="H427" s="6">
        <f>IF(D427="","",IFERROR(IF(EXACT(VLOOKUP(D427,Categories!$A$2:$A$16,1,FALSE),D427),VLOOKUP(D427,Categories!$A$2:$B$16,2,FALSE),"Fix the capitals"),"Check the category"))</f>
      </c>
      <c r="I427" s="6">
        <f>IF(C427="","",IF(C427&lt;0,"Refund","Debit"))</f>
      </c>
    </row>
    <row r="428">
      <c r="A428" s="4"/>
      <c r="C428" s="5"/>
      <c r="H428" s="6">
        <f>IF(D428="","",IFERROR(IF(EXACT(VLOOKUP(D428,Categories!$A$2:$A$16,1,FALSE),D428),VLOOKUP(D428,Categories!$A$2:$B$16,2,FALSE),"Fix the capitals"),"Check the category"))</f>
      </c>
      <c r="I428" s="6">
        <f>IF(C428="","",IF(C428&lt;0,"Refund","Debit"))</f>
      </c>
    </row>
    <row r="429">
      <c r="A429" s="4"/>
      <c r="C429" s="5"/>
      <c r="H429" s="6">
        <f>IF(D429="","",IFERROR(IF(EXACT(VLOOKUP(D429,Categories!$A$2:$A$16,1,FALSE),D429),VLOOKUP(D429,Categories!$A$2:$B$16,2,FALSE),"Fix the capitals"),"Check the category"))</f>
      </c>
      <c r="I429" s="6">
        <f>IF(C429="","",IF(C429&lt;0,"Refund","Debit"))</f>
      </c>
    </row>
    <row r="430">
      <c r="A430" s="4"/>
      <c r="C430" s="5"/>
      <c r="H430" s="6">
        <f>IF(D430="","",IFERROR(IF(EXACT(VLOOKUP(D430,Categories!$A$2:$A$16,1,FALSE),D430),VLOOKUP(D430,Categories!$A$2:$B$16,2,FALSE),"Fix the capitals"),"Check the category"))</f>
      </c>
      <c r="I430" s="6">
        <f>IF(C430="","",IF(C430&lt;0,"Refund","Debit"))</f>
      </c>
    </row>
    <row r="431">
      <c r="A431" s="4"/>
      <c r="C431" s="5"/>
      <c r="H431" s="6">
        <f>IF(D431="","",IFERROR(IF(EXACT(VLOOKUP(D431,Categories!$A$2:$A$16,1,FALSE),D431),VLOOKUP(D431,Categories!$A$2:$B$16,2,FALSE),"Fix the capitals"),"Check the category"))</f>
      </c>
      <c r="I431" s="6">
        <f>IF(C431="","",IF(C431&lt;0,"Refund","Debit"))</f>
      </c>
    </row>
    <row r="432">
      <c r="A432" s="4"/>
      <c r="C432" s="5"/>
      <c r="H432" s="6">
        <f>IF(D432="","",IFERROR(IF(EXACT(VLOOKUP(D432,Categories!$A$2:$A$16,1,FALSE),D432),VLOOKUP(D432,Categories!$A$2:$B$16,2,FALSE),"Fix the capitals"),"Check the category"))</f>
      </c>
      <c r="I432" s="6">
        <f>IF(C432="","",IF(C432&lt;0,"Refund","Debit"))</f>
      </c>
    </row>
    <row r="433">
      <c r="A433" s="4"/>
      <c r="C433" s="5"/>
      <c r="H433" s="6">
        <f>IF(D433="","",IFERROR(IF(EXACT(VLOOKUP(D433,Categories!$A$2:$A$16,1,FALSE),D433),VLOOKUP(D433,Categories!$A$2:$B$16,2,FALSE),"Fix the capitals"),"Check the category"))</f>
      </c>
      <c r="I433" s="6">
        <f>IF(C433="","",IF(C433&lt;0,"Refund","Debit"))</f>
      </c>
    </row>
    <row r="434">
      <c r="A434" s="4"/>
      <c r="C434" s="5"/>
      <c r="H434" s="6">
        <f>IF(D434="","",IFERROR(IF(EXACT(VLOOKUP(D434,Categories!$A$2:$A$16,1,FALSE),D434),VLOOKUP(D434,Categories!$A$2:$B$16,2,FALSE),"Fix the capitals"),"Check the category"))</f>
      </c>
      <c r="I434" s="6">
        <f>IF(C434="","",IF(C434&lt;0,"Refund","Debit"))</f>
      </c>
    </row>
    <row r="435">
      <c r="A435" s="4"/>
      <c r="C435" s="5"/>
      <c r="H435" s="6">
        <f>IF(D435="","",IFERROR(IF(EXACT(VLOOKUP(D435,Categories!$A$2:$A$16,1,FALSE),D435),VLOOKUP(D435,Categories!$A$2:$B$16,2,FALSE),"Fix the capitals"),"Check the category"))</f>
      </c>
      <c r="I435" s="6">
        <f>IF(C435="","",IF(C435&lt;0,"Refund","Debit"))</f>
      </c>
    </row>
    <row r="436">
      <c r="A436" s="4"/>
      <c r="C436" s="5"/>
      <c r="H436" s="6">
        <f>IF(D436="","",IFERROR(IF(EXACT(VLOOKUP(D436,Categories!$A$2:$A$16,1,FALSE),D436),VLOOKUP(D436,Categories!$A$2:$B$16,2,FALSE),"Fix the capitals"),"Check the category"))</f>
      </c>
      <c r="I436" s="6">
        <f>IF(C436="","",IF(C436&lt;0,"Refund","Debit"))</f>
      </c>
    </row>
    <row r="437">
      <c r="A437" s="4"/>
      <c r="C437" s="5"/>
      <c r="H437" s="6">
        <f>IF(D437="","",IFERROR(IF(EXACT(VLOOKUP(D437,Categories!$A$2:$A$16,1,FALSE),D437),VLOOKUP(D437,Categories!$A$2:$B$16,2,FALSE),"Fix the capitals"),"Check the category"))</f>
      </c>
      <c r="I437" s="6">
        <f>IF(C437="","",IF(C437&lt;0,"Refund","Debit"))</f>
      </c>
    </row>
    <row r="438">
      <c r="A438" s="4"/>
      <c r="C438" s="5"/>
      <c r="H438" s="6">
        <f>IF(D438="","",IFERROR(IF(EXACT(VLOOKUP(D438,Categories!$A$2:$A$16,1,FALSE),D438),VLOOKUP(D438,Categories!$A$2:$B$16,2,FALSE),"Fix the capitals"),"Check the category"))</f>
      </c>
      <c r="I438" s="6">
        <f>IF(C438="","",IF(C438&lt;0,"Refund","Debit"))</f>
      </c>
    </row>
    <row r="439">
      <c r="A439" s="4"/>
      <c r="C439" s="5"/>
      <c r="H439" s="6">
        <f>IF(D439="","",IFERROR(IF(EXACT(VLOOKUP(D439,Categories!$A$2:$A$16,1,FALSE),D439),VLOOKUP(D439,Categories!$A$2:$B$16,2,FALSE),"Fix the capitals"),"Check the category"))</f>
      </c>
      <c r="I439" s="6">
        <f>IF(C439="","",IF(C439&lt;0,"Refund","Debit"))</f>
      </c>
    </row>
    <row r="440">
      <c r="A440" s="4"/>
      <c r="C440" s="5"/>
      <c r="H440" s="6">
        <f>IF(D440="","",IFERROR(IF(EXACT(VLOOKUP(D440,Categories!$A$2:$A$16,1,FALSE),D440),VLOOKUP(D440,Categories!$A$2:$B$16,2,FALSE),"Fix the capitals"),"Check the category"))</f>
      </c>
      <c r="I440" s="6">
        <f>IF(C440="","",IF(C440&lt;0,"Refund","Debit"))</f>
      </c>
    </row>
    <row r="441">
      <c r="A441" s="4"/>
      <c r="C441" s="5"/>
      <c r="H441" s="6">
        <f>IF(D441="","",IFERROR(IF(EXACT(VLOOKUP(D441,Categories!$A$2:$A$16,1,FALSE),D441),VLOOKUP(D441,Categories!$A$2:$B$16,2,FALSE),"Fix the capitals"),"Check the category"))</f>
      </c>
      <c r="I441" s="6">
        <f>IF(C441="","",IF(C441&lt;0,"Refund","Debit"))</f>
      </c>
    </row>
    <row r="442">
      <c r="A442" s="4"/>
      <c r="C442" s="5"/>
      <c r="H442" s="6">
        <f>IF(D442="","",IFERROR(IF(EXACT(VLOOKUP(D442,Categories!$A$2:$A$16,1,FALSE),D442),VLOOKUP(D442,Categories!$A$2:$B$16,2,FALSE),"Fix the capitals"),"Check the category"))</f>
      </c>
      <c r="I442" s="6">
        <f>IF(C442="","",IF(C442&lt;0,"Refund","Debit"))</f>
      </c>
    </row>
    <row r="443">
      <c r="A443" s="4"/>
      <c r="C443" s="5"/>
      <c r="H443" s="6">
        <f>IF(D443="","",IFERROR(IF(EXACT(VLOOKUP(D443,Categories!$A$2:$A$16,1,FALSE),D443),VLOOKUP(D443,Categories!$A$2:$B$16,2,FALSE),"Fix the capitals"),"Check the category"))</f>
      </c>
      <c r="I443" s="6">
        <f>IF(C443="","",IF(C443&lt;0,"Refund","Debit"))</f>
      </c>
    </row>
    <row r="444">
      <c r="A444" s="4"/>
      <c r="C444" s="5"/>
      <c r="H444" s="6">
        <f>IF(D444="","",IFERROR(IF(EXACT(VLOOKUP(D444,Categories!$A$2:$A$16,1,FALSE),D444),VLOOKUP(D444,Categories!$A$2:$B$16,2,FALSE),"Fix the capitals"),"Check the category"))</f>
      </c>
      <c r="I444" s="6">
        <f>IF(C444="","",IF(C444&lt;0,"Refund","Debit"))</f>
      </c>
    </row>
    <row r="445">
      <c r="A445" s="4"/>
      <c r="C445" s="5"/>
      <c r="H445" s="6">
        <f>IF(D445="","",IFERROR(IF(EXACT(VLOOKUP(D445,Categories!$A$2:$A$16,1,FALSE),D445),VLOOKUP(D445,Categories!$A$2:$B$16,2,FALSE),"Fix the capitals"),"Check the category"))</f>
      </c>
      <c r="I445" s="6">
        <f>IF(C445="","",IF(C445&lt;0,"Refund","Debit"))</f>
      </c>
    </row>
    <row r="446">
      <c r="A446" s="4"/>
      <c r="C446" s="5"/>
      <c r="H446" s="6">
        <f>IF(D446="","",IFERROR(IF(EXACT(VLOOKUP(D446,Categories!$A$2:$A$16,1,FALSE),D446),VLOOKUP(D446,Categories!$A$2:$B$16,2,FALSE),"Fix the capitals"),"Check the category"))</f>
      </c>
      <c r="I446" s="6">
        <f>IF(C446="","",IF(C446&lt;0,"Refund","Debit"))</f>
      </c>
    </row>
    <row r="447">
      <c r="A447" s="4"/>
      <c r="C447" s="5"/>
      <c r="H447" s="6">
        <f>IF(D447="","",IFERROR(IF(EXACT(VLOOKUP(D447,Categories!$A$2:$A$16,1,FALSE),D447),VLOOKUP(D447,Categories!$A$2:$B$16,2,FALSE),"Fix the capitals"),"Check the category"))</f>
      </c>
      <c r="I447" s="6">
        <f>IF(C447="","",IF(C447&lt;0,"Refund","Debit"))</f>
      </c>
    </row>
    <row r="448">
      <c r="A448" s="4"/>
      <c r="C448" s="5"/>
      <c r="H448" s="6">
        <f>IF(D448="","",IFERROR(IF(EXACT(VLOOKUP(D448,Categories!$A$2:$A$16,1,FALSE),D448),VLOOKUP(D448,Categories!$A$2:$B$16,2,FALSE),"Fix the capitals"),"Check the category"))</f>
      </c>
      <c r="I448" s="6">
        <f>IF(C448="","",IF(C448&lt;0,"Refund","Debit"))</f>
      </c>
    </row>
    <row r="449">
      <c r="A449" s="4"/>
      <c r="C449" s="5"/>
      <c r="H449" s="6">
        <f>IF(D449="","",IFERROR(IF(EXACT(VLOOKUP(D449,Categories!$A$2:$A$16,1,FALSE),D449),VLOOKUP(D449,Categories!$A$2:$B$16,2,FALSE),"Fix the capitals"),"Check the category"))</f>
      </c>
      <c r="I449" s="6">
        <f>IF(C449="","",IF(C449&lt;0,"Refund","Debit"))</f>
      </c>
    </row>
    <row r="450">
      <c r="A450" s="4"/>
      <c r="C450" s="5"/>
      <c r="H450" s="6">
        <f>IF(D450="","",IFERROR(IF(EXACT(VLOOKUP(D450,Categories!$A$2:$A$16,1,FALSE),D450),VLOOKUP(D450,Categories!$A$2:$B$16,2,FALSE),"Fix the capitals"),"Check the category"))</f>
      </c>
      <c r="I450" s="6">
        <f>IF(C450="","",IF(C450&lt;0,"Refund","Debit"))</f>
      </c>
    </row>
    <row r="451">
      <c r="A451" s="4"/>
      <c r="C451" s="5"/>
      <c r="H451" s="6">
        <f>IF(D451="","",IFERROR(IF(EXACT(VLOOKUP(D451,Categories!$A$2:$A$16,1,FALSE),D451),VLOOKUP(D451,Categories!$A$2:$B$16,2,FALSE),"Fix the capitals"),"Check the category"))</f>
      </c>
      <c r="I451" s="6">
        <f>IF(C451="","",IF(C451&lt;0,"Refund","Debit"))</f>
      </c>
    </row>
    <row r="452">
      <c r="A452" s="4"/>
      <c r="C452" s="5"/>
      <c r="H452" s="6">
        <f>IF(D452="","",IFERROR(IF(EXACT(VLOOKUP(D452,Categories!$A$2:$A$16,1,FALSE),D452),VLOOKUP(D452,Categories!$A$2:$B$16,2,FALSE),"Fix the capitals"),"Check the category"))</f>
      </c>
      <c r="I452" s="6">
        <f>IF(C452="","",IF(C452&lt;0,"Refund","Debit"))</f>
      </c>
    </row>
    <row r="453">
      <c r="A453" s="4"/>
      <c r="C453" s="5"/>
      <c r="H453" s="6">
        <f>IF(D453="","",IFERROR(IF(EXACT(VLOOKUP(D453,Categories!$A$2:$A$16,1,FALSE),D453),VLOOKUP(D453,Categories!$A$2:$B$16,2,FALSE),"Fix the capitals"),"Check the category"))</f>
      </c>
      <c r="I453" s="6">
        <f>IF(C453="","",IF(C453&lt;0,"Refund","Debit"))</f>
      </c>
    </row>
    <row r="454">
      <c r="A454" s="4"/>
      <c r="C454" s="5"/>
      <c r="H454" s="6">
        <f>IF(D454="","",IFERROR(IF(EXACT(VLOOKUP(D454,Categories!$A$2:$A$16,1,FALSE),D454),VLOOKUP(D454,Categories!$A$2:$B$16,2,FALSE),"Fix the capitals"),"Check the category"))</f>
      </c>
      <c r="I454" s="6">
        <f>IF(C454="","",IF(C454&lt;0,"Refund","Debit"))</f>
      </c>
    </row>
    <row r="455">
      <c r="A455" s="4"/>
      <c r="C455" s="5"/>
      <c r="H455" s="6">
        <f>IF(D455="","",IFERROR(IF(EXACT(VLOOKUP(D455,Categories!$A$2:$A$16,1,FALSE),D455),VLOOKUP(D455,Categories!$A$2:$B$16,2,FALSE),"Fix the capitals"),"Check the category"))</f>
      </c>
      <c r="I455" s="6">
        <f>IF(C455="","",IF(C455&lt;0,"Refund","Debit"))</f>
      </c>
    </row>
    <row r="456">
      <c r="A456" s="4"/>
      <c r="C456" s="5"/>
      <c r="H456" s="6">
        <f>IF(D456="","",IFERROR(IF(EXACT(VLOOKUP(D456,Categories!$A$2:$A$16,1,FALSE),D456),VLOOKUP(D456,Categories!$A$2:$B$16,2,FALSE),"Fix the capitals"),"Check the category"))</f>
      </c>
      <c r="I456" s="6">
        <f>IF(C456="","",IF(C456&lt;0,"Refund","Debit"))</f>
      </c>
    </row>
    <row r="457">
      <c r="A457" s="4"/>
      <c r="C457" s="5"/>
      <c r="H457" s="6">
        <f>IF(D457="","",IFERROR(IF(EXACT(VLOOKUP(D457,Categories!$A$2:$A$16,1,FALSE),D457),VLOOKUP(D457,Categories!$A$2:$B$16,2,FALSE),"Fix the capitals"),"Check the category"))</f>
      </c>
      <c r="I457" s="6">
        <f>IF(C457="","",IF(C457&lt;0,"Refund","Debit"))</f>
      </c>
    </row>
    <row r="458">
      <c r="A458" s="4"/>
      <c r="C458" s="5"/>
      <c r="H458" s="6">
        <f>IF(D458="","",IFERROR(IF(EXACT(VLOOKUP(D458,Categories!$A$2:$A$16,1,FALSE),D458),VLOOKUP(D458,Categories!$A$2:$B$16,2,FALSE),"Fix the capitals"),"Check the category"))</f>
      </c>
      <c r="I458" s="6">
        <f>IF(C458="","",IF(C458&lt;0,"Refund","Debit"))</f>
      </c>
    </row>
    <row r="459">
      <c r="A459" s="4"/>
      <c r="C459" s="5"/>
      <c r="H459" s="6">
        <f>IF(D459="","",IFERROR(IF(EXACT(VLOOKUP(D459,Categories!$A$2:$A$16,1,FALSE),D459),VLOOKUP(D459,Categories!$A$2:$B$16,2,FALSE),"Fix the capitals"),"Check the category"))</f>
      </c>
      <c r="I459" s="6">
        <f>IF(C459="","",IF(C459&lt;0,"Refund","Debit"))</f>
      </c>
    </row>
    <row r="460">
      <c r="A460" s="4"/>
      <c r="C460" s="5"/>
      <c r="H460" s="6">
        <f>IF(D460="","",IFERROR(IF(EXACT(VLOOKUP(D460,Categories!$A$2:$A$16,1,FALSE),D460),VLOOKUP(D460,Categories!$A$2:$B$16,2,FALSE),"Fix the capitals"),"Check the category"))</f>
      </c>
      <c r="I460" s="6">
        <f>IF(C460="","",IF(C460&lt;0,"Refund","Debit"))</f>
      </c>
    </row>
    <row r="461">
      <c r="A461" s="4"/>
      <c r="C461" s="5"/>
      <c r="H461" s="6">
        <f>IF(D461="","",IFERROR(IF(EXACT(VLOOKUP(D461,Categories!$A$2:$A$16,1,FALSE),D461),VLOOKUP(D461,Categories!$A$2:$B$16,2,FALSE),"Fix the capitals"),"Check the category"))</f>
      </c>
      <c r="I461" s="6">
        <f>IF(C461="","",IF(C461&lt;0,"Refund","Debit"))</f>
      </c>
    </row>
    <row r="462">
      <c r="A462" s="4"/>
      <c r="C462" s="5"/>
      <c r="H462" s="6">
        <f>IF(D462="","",IFERROR(IF(EXACT(VLOOKUP(D462,Categories!$A$2:$A$16,1,FALSE),D462),VLOOKUP(D462,Categories!$A$2:$B$16,2,FALSE),"Fix the capitals"),"Check the category"))</f>
      </c>
      <c r="I462" s="6">
        <f>IF(C462="","",IF(C462&lt;0,"Refund","Debit"))</f>
      </c>
    </row>
    <row r="463">
      <c r="A463" s="4"/>
      <c r="C463" s="5"/>
      <c r="H463" s="6">
        <f>IF(D463="","",IFERROR(IF(EXACT(VLOOKUP(D463,Categories!$A$2:$A$16,1,FALSE),D463),VLOOKUP(D463,Categories!$A$2:$B$16,2,FALSE),"Fix the capitals"),"Check the category"))</f>
      </c>
      <c r="I463" s="6">
        <f>IF(C463="","",IF(C463&lt;0,"Refund","Debit"))</f>
      </c>
    </row>
    <row r="464">
      <c r="A464" s="4"/>
      <c r="C464" s="5"/>
      <c r="H464" s="6">
        <f>IF(D464="","",IFERROR(IF(EXACT(VLOOKUP(D464,Categories!$A$2:$A$16,1,FALSE),D464),VLOOKUP(D464,Categories!$A$2:$B$16,2,FALSE),"Fix the capitals"),"Check the category"))</f>
      </c>
      <c r="I464" s="6">
        <f>IF(C464="","",IF(C464&lt;0,"Refund","Debit"))</f>
      </c>
    </row>
    <row r="465">
      <c r="A465" s="4"/>
      <c r="C465" s="5"/>
      <c r="H465" s="6">
        <f>IF(D465="","",IFERROR(IF(EXACT(VLOOKUP(D465,Categories!$A$2:$A$16,1,FALSE),D465),VLOOKUP(D465,Categories!$A$2:$B$16,2,FALSE),"Fix the capitals"),"Check the category"))</f>
      </c>
      <c r="I465" s="6">
        <f>IF(C465="","",IF(C465&lt;0,"Refund","Debit"))</f>
      </c>
    </row>
    <row r="466">
      <c r="A466" s="4"/>
      <c r="C466" s="5"/>
      <c r="H466" s="6">
        <f>IF(D466="","",IFERROR(IF(EXACT(VLOOKUP(D466,Categories!$A$2:$A$16,1,FALSE),D466),VLOOKUP(D466,Categories!$A$2:$B$16,2,FALSE),"Fix the capitals"),"Check the category"))</f>
      </c>
      <c r="I466" s="6">
        <f>IF(C466="","",IF(C466&lt;0,"Refund","Debit"))</f>
      </c>
    </row>
    <row r="467">
      <c r="A467" s="4"/>
      <c r="C467" s="5"/>
      <c r="H467" s="6">
        <f>IF(D467="","",IFERROR(IF(EXACT(VLOOKUP(D467,Categories!$A$2:$A$16,1,FALSE),D467),VLOOKUP(D467,Categories!$A$2:$B$16,2,FALSE),"Fix the capitals"),"Check the category"))</f>
      </c>
      <c r="I467" s="6">
        <f>IF(C467="","",IF(C467&lt;0,"Refund","Debit"))</f>
      </c>
    </row>
    <row r="468">
      <c r="A468" s="4"/>
      <c r="C468" s="5"/>
      <c r="H468" s="6">
        <f>IF(D468="","",IFERROR(IF(EXACT(VLOOKUP(D468,Categories!$A$2:$A$16,1,FALSE),D468),VLOOKUP(D468,Categories!$A$2:$B$16,2,FALSE),"Fix the capitals"),"Check the category"))</f>
      </c>
      <c r="I468" s="6">
        <f>IF(C468="","",IF(C468&lt;0,"Refund","Debit"))</f>
      </c>
    </row>
    <row r="469">
      <c r="A469" s="4"/>
      <c r="C469" s="5"/>
      <c r="H469" s="6">
        <f>IF(D469="","",IFERROR(IF(EXACT(VLOOKUP(D469,Categories!$A$2:$A$16,1,FALSE),D469),VLOOKUP(D469,Categories!$A$2:$B$16,2,FALSE),"Fix the capitals"),"Check the category"))</f>
      </c>
      <c r="I469" s="6">
        <f>IF(C469="","",IF(C469&lt;0,"Refund","Debit"))</f>
      </c>
    </row>
    <row r="470">
      <c r="A470" s="4"/>
      <c r="C470" s="5"/>
      <c r="H470" s="6">
        <f>IF(D470="","",IFERROR(IF(EXACT(VLOOKUP(D470,Categories!$A$2:$A$16,1,FALSE),D470),VLOOKUP(D470,Categories!$A$2:$B$16,2,FALSE),"Fix the capitals"),"Check the category"))</f>
      </c>
      <c r="I470" s="6">
        <f>IF(C470="","",IF(C470&lt;0,"Refund","Debit"))</f>
      </c>
    </row>
    <row r="471">
      <c r="A471" s="4"/>
      <c r="C471" s="5"/>
      <c r="H471" s="6">
        <f>IF(D471="","",IFERROR(IF(EXACT(VLOOKUP(D471,Categories!$A$2:$A$16,1,FALSE),D471),VLOOKUP(D471,Categories!$A$2:$B$16,2,FALSE),"Fix the capitals"),"Check the category"))</f>
      </c>
      <c r="I471" s="6">
        <f>IF(C471="","",IF(C471&lt;0,"Refund","Debit"))</f>
      </c>
    </row>
    <row r="472">
      <c r="A472" s="4"/>
      <c r="C472" s="5"/>
      <c r="H472" s="6">
        <f>IF(D472="","",IFERROR(IF(EXACT(VLOOKUP(D472,Categories!$A$2:$A$16,1,FALSE),D472),VLOOKUP(D472,Categories!$A$2:$B$16,2,FALSE),"Fix the capitals"),"Check the category"))</f>
      </c>
      <c r="I472" s="6">
        <f>IF(C472="","",IF(C472&lt;0,"Refund","Debit"))</f>
      </c>
    </row>
    <row r="473">
      <c r="A473" s="4"/>
      <c r="C473" s="5"/>
      <c r="H473" s="6">
        <f>IF(D473="","",IFERROR(IF(EXACT(VLOOKUP(D473,Categories!$A$2:$A$16,1,FALSE),D473),VLOOKUP(D473,Categories!$A$2:$B$16,2,FALSE),"Fix the capitals"),"Check the category"))</f>
      </c>
      <c r="I473" s="6">
        <f>IF(C473="","",IF(C473&lt;0,"Refund","Debit"))</f>
      </c>
    </row>
    <row r="474">
      <c r="A474" s="4"/>
      <c r="C474" s="5"/>
      <c r="H474" s="6">
        <f>IF(D474="","",IFERROR(IF(EXACT(VLOOKUP(D474,Categories!$A$2:$A$16,1,FALSE),D474),VLOOKUP(D474,Categories!$A$2:$B$16,2,FALSE),"Fix the capitals"),"Check the category"))</f>
      </c>
      <c r="I474" s="6">
        <f>IF(C474="","",IF(C474&lt;0,"Refund","Debit"))</f>
      </c>
    </row>
    <row r="475">
      <c r="A475" s="4"/>
      <c r="C475" s="5"/>
      <c r="H475" s="6">
        <f>IF(D475="","",IFERROR(IF(EXACT(VLOOKUP(D475,Categories!$A$2:$A$16,1,FALSE),D475),VLOOKUP(D475,Categories!$A$2:$B$16,2,FALSE),"Fix the capitals"),"Check the category"))</f>
      </c>
      <c r="I475" s="6">
        <f>IF(C475="","",IF(C475&lt;0,"Refund","Debit"))</f>
      </c>
    </row>
    <row r="476">
      <c r="A476" s="4"/>
      <c r="C476" s="5"/>
      <c r="H476" s="6">
        <f>IF(D476="","",IFERROR(IF(EXACT(VLOOKUP(D476,Categories!$A$2:$A$16,1,FALSE),D476),VLOOKUP(D476,Categories!$A$2:$B$16,2,FALSE),"Fix the capitals"),"Check the category"))</f>
      </c>
      <c r="I476" s="6">
        <f>IF(C476="","",IF(C476&lt;0,"Refund","Debit"))</f>
      </c>
    </row>
    <row r="477">
      <c r="A477" s="4"/>
      <c r="C477" s="5"/>
      <c r="H477" s="6">
        <f>IF(D477="","",IFERROR(IF(EXACT(VLOOKUP(D477,Categories!$A$2:$A$16,1,FALSE),D477),VLOOKUP(D477,Categories!$A$2:$B$16,2,FALSE),"Fix the capitals"),"Check the category"))</f>
      </c>
      <c r="I477" s="6">
        <f>IF(C477="","",IF(C477&lt;0,"Refund","Debit"))</f>
      </c>
    </row>
    <row r="478">
      <c r="A478" s="4"/>
      <c r="C478" s="5"/>
      <c r="H478" s="6">
        <f>IF(D478="","",IFERROR(IF(EXACT(VLOOKUP(D478,Categories!$A$2:$A$16,1,FALSE),D478),VLOOKUP(D478,Categories!$A$2:$B$16,2,FALSE),"Fix the capitals"),"Check the category"))</f>
      </c>
      <c r="I478" s="6">
        <f>IF(C478="","",IF(C478&lt;0,"Refund","Debit"))</f>
      </c>
    </row>
    <row r="479">
      <c r="A479" s="4"/>
      <c r="C479" s="5"/>
      <c r="H479" s="6">
        <f>IF(D479="","",IFERROR(IF(EXACT(VLOOKUP(D479,Categories!$A$2:$A$16,1,FALSE),D479),VLOOKUP(D479,Categories!$A$2:$B$16,2,FALSE),"Fix the capitals"),"Check the category"))</f>
      </c>
      <c r="I479" s="6">
        <f>IF(C479="","",IF(C479&lt;0,"Refund","Debit"))</f>
      </c>
    </row>
    <row r="480">
      <c r="A480" s="4"/>
      <c r="C480" s="5"/>
      <c r="H480" s="6">
        <f>IF(D480="","",IFERROR(IF(EXACT(VLOOKUP(D480,Categories!$A$2:$A$16,1,FALSE),D480),VLOOKUP(D480,Categories!$A$2:$B$16,2,FALSE),"Fix the capitals"),"Check the category"))</f>
      </c>
      <c r="I480" s="6">
        <f>IF(C480="","",IF(C480&lt;0,"Refund","Debit"))</f>
      </c>
    </row>
    <row r="481">
      <c r="A481" s="4"/>
      <c r="C481" s="5"/>
      <c r="H481" s="6">
        <f>IF(D481="","",IFERROR(IF(EXACT(VLOOKUP(D481,Categories!$A$2:$A$16,1,FALSE),D481),VLOOKUP(D481,Categories!$A$2:$B$16,2,FALSE),"Fix the capitals"),"Check the category"))</f>
      </c>
      <c r="I481" s="6">
        <f>IF(C481="","",IF(C481&lt;0,"Refund","Debit"))</f>
      </c>
    </row>
    <row r="482">
      <c r="A482" s="4"/>
      <c r="C482" s="5"/>
      <c r="H482" s="6">
        <f>IF(D482="","",IFERROR(IF(EXACT(VLOOKUP(D482,Categories!$A$2:$A$16,1,FALSE),D482),VLOOKUP(D482,Categories!$A$2:$B$16,2,FALSE),"Fix the capitals"),"Check the category"))</f>
      </c>
      <c r="I482" s="6">
        <f>IF(C482="","",IF(C482&lt;0,"Refund","Debit"))</f>
      </c>
    </row>
    <row r="483">
      <c r="A483" s="4"/>
      <c r="C483" s="5"/>
      <c r="H483" s="6">
        <f>IF(D483="","",IFERROR(IF(EXACT(VLOOKUP(D483,Categories!$A$2:$A$16,1,FALSE),D483),VLOOKUP(D483,Categories!$A$2:$B$16,2,FALSE),"Fix the capitals"),"Check the category"))</f>
      </c>
      <c r="I483" s="6">
        <f>IF(C483="","",IF(C483&lt;0,"Refund","Debit"))</f>
      </c>
    </row>
    <row r="484">
      <c r="A484" s="4"/>
      <c r="C484" s="5"/>
      <c r="H484" s="6">
        <f>IF(D484="","",IFERROR(IF(EXACT(VLOOKUP(D484,Categories!$A$2:$A$16,1,FALSE),D484),VLOOKUP(D484,Categories!$A$2:$B$16,2,FALSE),"Fix the capitals"),"Check the category"))</f>
      </c>
      <c r="I484" s="6">
        <f>IF(C484="","",IF(C484&lt;0,"Refund","Debit"))</f>
      </c>
    </row>
    <row r="485">
      <c r="A485" s="4"/>
      <c r="C485" s="5"/>
      <c r="H485" s="6">
        <f>IF(D485="","",IFERROR(IF(EXACT(VLOOKUP(D485,Categories!$A$2:$A$16,1,FALSE),D485),VLOOKUP(D485,Categories!$A$2:$B$16,2,FALSE),"Fix the capitals"),"Check the category"))</f>
      </c>
      <c r="I485" s="6">
        <f>IF(C485="","",IF(C485&lt;0,"Refund","Debit"))</f>
      </c>
    </row>
    <row r="486">
      <c r="A486" s="4"/>
      <c r="C486" s="5"/>
      <c r="H486" s="6">
        <f>IF(D486="","",IFERROR(IF(EXACT(VLOOKUP(D486,Categories!$A$2:$A$16,1,FALSE),D486),VLOOKUP(D486,Categories!$A$2:$B$16,2,FALSE),"Fix the capitals"),"Check the category"))</f>
      </c>
      <c r="I486" s="6">
        <f>IF(C486="","",IF(C486&lt;0,"Refund","Debit"))</f>
      </c>
    </row>
    <row r="487">
      <c r="A487" s="4"/>
      <c r="C487" s="5"/>
      <c r="H487" s="6">
        <f>IF(D487="","",IFERROR(IF(EXACT(VLOOKUP(D487,Categories!$A$2:$A$16,1,FALSE),D487),VLOOKUP(D487,Categories!$A$2:$B$16,2,FALSE),"Fix the capitals"),"Check the category"))</f>
      </c>
      <c r="I487" s="6">
        <f>IF(C487="","",IF(C487&lt;0,"Refund","Debit"))</f>
      </c>
    </row>
    <row r="488">
      <c r="A488" s="4"/>
      <c r="C488" s="5"/>
      <c r="H488" s="6">
        <f>IF(D488="","",IFERROR(IF(EXACT(VLOOKUP(D488,Categories!$A$2:$A$16,1,FALSE),D488),VLOOKUP(D488,Categories!$A$2:$B$16,2,FALSE),"Fix the capitals"),"Check the category"))</f>
      </c>
      <c r="I488" s="6">
        <f>IF(C488="","",IF(C488&lt;0,"Refund","Debit"))</f>
      </c>
    </row>
    <row r="489">
      <c r="A489" s="4"/>
      <c r="C489" s="5"/>
      <c r="H489" s="6">
        <f>IF(D489="","",IFERROR(IF(EXACT(VLOOKUP(D489,Categories!$A$2:$A$16,1,FALSE),D489),VLOOKUP(D489,Categories!$A$2:$B$16,2,FALSE),"Fix the capitals"),"Check the category"))</f>
      </c>
      <c r="I489" s="6">
        <f>IF(C489="","",IF(C489&lt;0,"Refund","Debit"))</f>
      </c>
    </row>
    <row r="490">
      <c r="A490" s="4"/>
      <c r="C490" s="5"/>
      <c r="H490" s="6">
        <f>IF(D490="","",IFERROR(IF(EXACT(VLOOKUP(D490,Categories!$A$2:$A$16,1,FALSE),D490),VLOOKUP(D490,Categories!$A$2:$B$16,2,FALSE),"Fix the capitals"),"Check the category"))</f>
      </c>
      <c r="I490" s="6">
        <f>IF(C490="","",IF(C490&lt;0,"Refund","Debit"))</f>
      </c>
    </row>
    <row r="491">
      <c r="A491" s="4"/>
      <c r="C491" s="5"/>
      <c r="H491" s="6">
        <f>IF(D491="","",IFERROR(IF(EXACT(VLOOKUP(D491,Categories!$A$2:$A$16,1,FALSE),D491),VLOOKUP(D491,Categories!$A$2:$B$16,2,FALSE),"Fix the capitals"),"Check the category"))</f>
      </c>
      <c r="I491" s="6">
        <f>IF(C491="","",IF(C491&lt;0,"Refund","Debit"))</f>
      </c>
    </row>
    <row r="492">
      <c r="A492" s="4"/>
      <c r="C492" s="5"/>
      <c r="H492" s="6">
        <f>IF(D492="","",IFERROR(IF(EXACT(VLOOKUP(D492,Categories!$A$2:$A$16,1,FALSE),D492),VLOOKUP(D492,Categories!$A$2:$B$16,2,FALSE),"Fix the capitals"),"Check the category"))</f>
      </c>
      <c r="I492" s="6">
        <f>IF(C492="","",IF(C492&lt;0,"Refund","Debit"))</f>
      </c>
    </row>
    <row r="493">
      <c r="A493" s="4"/>
      <c r="C493" s="5"/>
      <c r="H493" s="6">
        <f>IF(D493="","",IFERROR(IF(EXACT(VLOOKUP(D493,Categories!$A$2:$A$16,1,FALSE),D493),VLOOKUP(D493,Categories!$A$2:$B$16,2,FALSE),"Fix the capitals"),"Check the category"))</f>
      </c>
      <c r="I493" s="6">
        <f>IF(C493="","",IF(C493&lt;0,"Refund","Debit"))</f>
      </c>
    </row>
    <row r="494">
      <c r="A494" s="4"/>
      <c r="C494" s="5"/>
      <c r="H494" s="6">
        <f>IF(D494="","",IFERROR(IF(EXACT(VLOOKUP(D494,Categories!$A$2:$A$16,1,FALSE),D494),VLOOKUP(D494,Categories!$A$2:$B$16,2,FALSE),"Fix the capitals"),"Check the category"))</f>
      </c>
      <c r="I494" s="6">
        <f>IF(C494="","",IF(C494&lt;0,"Refund","Debit"))</f>
      </c>
    </row>
    <row r="495">
      <c r="A495" s="4"/>
      <c r="C495" s="5"/>
      <c r="H495" s="6">
        <f>IF(D495="","",IFERROR(IF(EXACT(VLOOKUP(D495,Categories!$A$2:$A$16,1,FALSE),D495),VLOOKUP(D495,Categories!$A$2:$B$16,2,FALSE),"Fix the capitals"),"Check the category"))</f>
      </c>
      <c r="I495" s="6">
        <f>IF(C495="","",IF(C495&lt;0,"Refund","Debit"))</f>
      </c>
    </row>
    <row r="496">
      <c r="A496" s="4"/>
      <c r="C496" s="5"/>
      <c r="H496" s="6">
        <f>IF(D496="","",IFERROR(IF(EXACT(VLOOKUP(D496,Categories!$A$2:$A$16,1,FALSE),D496),VLOOKUP(D496,Categories!$A$2:$B$16,2,FALSE),"Fix the capitals"),"Check the category"))</f>
      </c>
      <c r="I496" s="6">
        <f>IF(C496="","",IF(C496&lt;0,"Refund","Debit"))</f>
      </c>
    </row>
    <row r="497">
      <c r="A497" s="4"/>
      <c r="C497" s="5"/>
      <c r="H497" s="6">
        <f>IF(D497="","",IFERROR(IF(EXACT(VLOOKUP(D497,Categories!$A$2:$A$16,1,FALSE),D497),VLOOKUP(D497,Categories!$A$2:$B$16,2,FALSE),"Fix the capitals"),"Check the category"))</f>
      </c>
      <c r="I497" s="6">
        <f>IF(C497="","",IF(C497&lt;0,"Refund","Debit"))</f>
      </c>
    </row>
    <row r="498">
      <c r="A498" s="4"/>
      <c r="C498" s="5"/>
      <c r="H498" s="6">
        <f>IF(D498="","",IFERROR(IF(EXACT(VLOOKUP(D498,Categories!$A$2:$A$16,1,FALSE),D498),VLOOKUP(D498,Categories!$A$2:$B$16,2,FALSE),"Fix the capitals"),"Check the category"))</f>
      </c>
      <c r="I498" s="6">
        <f>IF(C498="","",IF(C498&lt;0,"Refund","Debit"))</f>
      </c>
    </row>
    <row r="499">
      <c r="A499" s="4"/>
      <c r="C499" s="5"/>
      <c r="H499" s="6">
        <f>IF(D499="","",IFERROR(IF(EXACT(VLOOKUP(D499,Categories!$A$2:$A$16,1,FALSE),D499),VLOOKUP(D499,Categories!$A$2:$B$16,2,FALSE),"Fix the capitals"),"Check the category"))</f>
      </c>
      <c r="I499" s="6">
        <f>IF(C499="","",IF(C499&lt;0,"Refund","Debit"))</f>
      </c>
    </row>
    <row r="500">
      <c r="A500" s="4"/>
      <c r="C500" s="5"/>
      <c r="H500" s="6">
        <f>IF(D500="","",IFERROR(IF(EXACT(VLOOKUP(D500,Categories!$A$2:$A$16,1,FALSE),D500),VLOOKUP(D500,Categories!$A$2:$B$16,2,FALSE),"Fix the capitals"),"Check the category"))</f>
      </c>
      <c r="I500" s="6">
        <f>IF(C500="","",IF(C500&lt;0,"Refund","Debit"))</f>
      </c>
    </row>
    <row r="501">
      <c r="A501" s="4"/>
      <c r="C501" s="5"/>
      <c r="H501" s="6">
        <f>IF(D501="","",IFERROR(IF(EXACT(VLOOKUP(D501,Categories!$A$2:$A$16,1,FALSE),D501),VLOOKUP(D501,Categories!$A$2:$B$16,2,FALSE),"Fix the capitals"),"Check the category"))</f>
      </c>
      <c r="I501" s="6">
        <f>IF(C501="","",IF(C501&lt;0,"Refund","Debit"))</f>
      </c>
    </row>
    <row r="502">
      <c r="A502" s="4"/>
      <c r="C502" s="5"/>
      <c r="H502" s="6">
        <f>IF(D502="","",IFERROR(IF(EXACT(VLOOKUP(D502,Categories!$A$2:$A$16,1,FALSE),D502),VLOOKUP(D502,Categories!$A$2:$B$16,2,FALSE),"Fix the capitals"),"Check the category"))</f>
      </c>
      <c r="I502" s="6">
        <f>IF(C502="","",IF(C502&lt;0,"Refund","Debit"))</f>
      </c>
    </row>
    <row r="503">
      <c r="A503" s="4"/>
      <c r="C503" s="5"/>
      <c r="H503" s="6">
        <f>IF(D503="","",IFERROR(IF(EXACT(VLOOKUP(D503,Categories!$A$2:$A$16,1,FALSE),D503),VLOOKUP(D503,Categories!$A$2:$B$16,2,FALSE),"Fix the capitals"),"Check the category"))</f>
      </c>
      <c r="I503" s="6">
        <f>IF(C503="","",IF(C503&lt;0,"Refund","Debit"))</f>
      </c>
    </row>
    <row r="504">
      <c r="A504" s="4"/>
      <c r="C504" s="5"/>
      <c r="H504" s="6">
        <f>IF(D504="","",IFERROR(IF(EXACT(VLOOKUP(D504,Categories!$A$2:$A$16,1,FALSE),D504),VLOOKUP(D504,Categories!$A$2:$B$16,2,FALSE),"Fix the capitals"),"Check the category"))</f>
      </c>
      <c r="I504" s="6">
        <f>IF(C504="","",IF(C504&lt;0,"Refund","Debit"))</f>
      </c>
    </row>
    <row r="505">
      <c r="A505" s="4"/>
      <c r="C505" s="5"/>
      <c r="H505" s="6">
        <f>IF(D505="","",IFERROR(IF(EXACT(VLOOKUP(D505,Categories!$A$2:$A$16,1,FALSE),D505),VLOOKUP(D505,Categories!$A$2:$B$16,2,FALSE),"Fix the capitals"),"Check the category"))</f>
      </c>
      <c r="I505" s="6">
        <f>IF(C505="","",IF(C505&lt;0,"Refund","Debit"))</f>
      </c>
    </row>
    <row r="506">
      <c r="A506" s="4"/>
      <c r="C506" s="5"/>
      <c r="H506" s="6">
        <f>IF(D506="","",IFERROR(IF(EXACT(VLOOKUP(D506,Categories!$A$2:$A$16,1,FALSE),D506),VLOOKUP(D506,Categories!$A$2:$B$16,2,FALSE),"Fix the capitals"),"Check the category"))</f>
      </c>
      <c r="I506" s="6">
        <f>IF(C506="","",IF(C506&lt;0,"Refund","Debit"))</f>
      </c>
    </row>
    <row r="507">
      <c r="A507" s="4"/>
      <c r="C507" s="5"/>
      <c r="H507" s="6">
        <f>IF(D507="","",IFERROR(IF(EXACT(VLOOKUP(D507,Categories!$A$2:$A$16,1,FALSE),D507),VLOOKUP(D507,Categories!$A$2:$B$16,2,FALSE),"Fix the capitals"),"Check the category"))</f>
      </c>
      <c r="I507" s="6">
        <f>IF(C507="","",IF(C507&lt;0,"Refund","Debit"))</f>
      </c>
    </row>
    <row r="508">
      <c r="A508" s="4"/>
      <c r="C508" s="5"/>
      <c r="H508" s="6">
        <f>IF(D508="","",IFERROR(IF(EXACT(VLOOKUP(D508,Categories!$A$2:$A$16,1,FALSE),D508),VLOOKUP(D508,Categories!$A$2:$B$16,2,FALSE),"Fix the capitals"),"Check the category"))</f>
      </c>
      <c r="I508" s="6">
        <f>IF(C508="","",IF(C508&lt;0,"Refund","Debit"))</f>
      </c>
    </row>
    <row r="509">
      <c r="A509" s="4"/>
      <c r="C509" s="5"/>
      <c r="H509" s="6">
        <f>IF(D509="","",IFERROR(IF(EXACT(VLOOKUP(D509,Categories!$A$2:$A$16,1,FALSE),D509),VLOOKUP(D509,Categories!$A$2:$B$16,2,FALSE),"Fix the capitals"),"Check the category"))</f>
      </c>
      <c r="I509" s="6">
        <f>IF(C509="","",IF(C509&lt;0,"Refund","Debit"))</f>
      </c>
    </row>
    <row r="510">
      <c r="A510" s="4"/>
      <c r="C510" s="5"/>
      <c r="H510" s="6">
        <f>IF(D510="","",IFERROR(IF(EXACT(VLOOKUP(D510,Categories!$A$2:$A$16,1,FALSE),D510),VLOOKUP(D510,Categories!$A$2:$B$16,2,FALSE),"Fix the capitals"),"Check the category"))</f>
      </c>
      <c r="I510" s="6">
        <f>IF(C510="","",IF(C510&lt;0,"Refund","Debit"))</f>
      </c>
    </row>
    <row r="511">
      <c r="A511" s="4"/>
      <c r="C511" s="5"/>
      <c r="H511" s="6">
        <f>IF(D511="","",IFERROR(IF(EXACT(VLOOKUP(D511,Categories!$A$2:$A$16,1,FALSE),D511),VLOOKUP(D511,Categories!$A$2:$B$16,2,FALSE),"Fix the capitals"),"Check the category"))</f>
      </c>
      <c r="I511" s="6">
        <f>IF(C511="","",IF(C511&lt;0,"Refund","Debit"))</f>
      </c>
    </row>
    <row r="512">
      <c r="A512" s="4"/>
      <c r="C512" s="5"/>
      <c r="H512" s="6">
        <f>IF(D512="","",IFERROR(IF(EXACT(VLOOKUP(D512,Categories!$A$2:$A$16,1,FALSE),D512),VLOOKUP(D512,Categories!$A$2:$B$16,2,FALSE),"Fix the capitals"),"Check the category"))</f>
      </c>
      <c r="I512" s="6">
        <f>IF(C512="","",IF(C512&lt;0,"Refund","Debit"))</f>
      </c>
    </row>
    <row r="513">
      <c r="A513" s="4"/>
      <c r="C513" s="5"/>
      <c r="H513" s="6">
        <f>IF(D513="","",IFERROR(IF(EXACT(VLOOKUP(D513,Categories!$A$2:$A$16,1,FALSE),D513),VLOOKUP(D513,Categories!$A$2:$B$16,2,FALSE),"Fix the capitals"),"Check the category"))</f>
      </c>
      <c r="I513" s="6">
        <f>IF(C513="","",IF(C513&lt;0,"Refund","Debit"))</f>
      </c>
    </row>
    <row r="514">
      <c r="A514" s="4"/>
      <c r="C514" s="5"/>
      <c r="H514" s="6">
        <f>IF(D514="","",IFERROR(IF(EXACT(VLOOKUP(D514,Categories!$A$2:$A$16,1,FALSE),D514),VLOOKUP(D514,Categories!$A$2:$B$16,2,FALSE),"Fix the capitals"),"Check the category"))</f>
      </c>
      <c r="I514" s="6">
        <f>IF(C514="","",IF(C514&lt;0,"Refund","Debit"))</f>
      </c>
    </row>
    <row r="515">
      <c r="A515" s="4"/>
      <c r="C515" s="5"/>
      <c r="H515" s="6">
        <f>IF(D515="","",IFERROR(IF(EXACT(VLOOKUP(D515,Categories!$A$2:$A$16,1,FALSE),D515),VLOOKUP(D515,Categories!$A$2:$B$16,2,FALSE),"Fix the capitals"),"Check the category"))</f>
      </c>
      <c r="I515" s="6">
        <f>IF(C515="","",IF(C515&lt;0,"Refund","Debit"))</f>
      </c>
    </row>
    <row r="516">
      <c r="A516" s="4"/>
      <c r="C516" s="5"/>
      <c r="H516" s="6">
        <f>IF(D516="","",IFERROR(IF(EXACT(VLOOKUP(D516,Categories!$A$2:$A$16,1,FALSE),D516),VLOOKUP(D516,Categories!$A$2:$B$16,2,FALSE),"Fix the capitals"),"Check the category"))</f>
      </c>
      <c r="I516" s="6">
        <f>IF(C516="","",IF(C516&lt;0,"Refund","Debit"))</f>
      </c>
    </row>
    <row r="517">
      <c r="A517" s="4"/>
      <c r="C517" s="5"/>
      <c r="H517" s="6">
        <f>IF(D517="","",IFERROR(IF(EXACT(VLOOKUP(D517,Categories!$A$2:$A$16,1,FALSE),D517),VLOOKUP(D517,Categories!$A$2:$B$16,2,FALSE),"Fix the capitals"),"Check the category"))</f>
      </c>
      <c r="I517" s="6">
        <f>IF(C517="","",IF(C517&lt;0,"Refund","Debit"))</f>
      </c>
    </row>
    <row r="518">
      <c r="A518" s="4"/>
      <c r="C518" s="5"/>
      <c r="H518" s="6">
        <f>IF(D518="","",IFERROR(IF(EXACT(VLOOKUP(D518,Categories!$A$2:$A$16,1,FALSE),D518),VLOOKUP(D518,Categories!$A$2:$B$16,2,FALSE),"Fix the capitals"),"Check the category"))</f>
      </c>
      <c r="I518" s="6">
        <f>IF(C518="","",IF(C518&lt;0,"Refund","Debit"))</f>
      </c>
    </row>
    <row r="519">
      <c r="A519" s="4"/>
      <c r="C519" s="5"/>
      <c r="H519" s="6">
        <f>IF(D519="","",IFERROR(IF(EXACT(VLOOKUP(D519,Categories!$A$2:$A$16,1,FALSE),D519),VLOOKUP(D519,Categories!$A$2:$B$16,2,FALSE),"Fix the capitals"),"Check the category"))</f>
      </c>
      <c r="I519" s="6">
        <f>IF(C519="","",IF(C519&lt;0,"Refund","Debit"))</f>
      </c>
    </row>
    <row r="520">
      <c r="A520" s="4"/>
      <c r="C520" s="5"/>
      <c r="H520" s="6">
        <f>IF(D520="","",IFERROR(IF(EXACT(VLOOKUP(D520,Categories!$A$2:$A$16,1,FALSE),D520),VLOOKUP(D520,Categories!$A$2:$B$16,2,FALSE),"Fix the capitals"),"Check the category"))</f>
      </c>
      <c r="I520" s="6">
        <f>IF(C520="","",IF(C520&lt;0,"Refund","Debit"))</f>
      </c>
    </row>
    <row r="521">
      <c r="A521" s="4"/>
      <c r="C521" s="5"/>
      <c r="H521" s="6">
        <f>IF(D521="","",IFERROR(IF(EXACT(VLOOKUP(D521,Categories!$A$2:$A$16,1,FALSE),D521),VLOOKUP(D521,Categories!$A$2:$B$16,2,FALSE),"Fix the capitals"),"Check the category"))</f>
      </c>
      <c r="I521" s="6">
        <f>IF(C521="","",IF(C521&lt;0,"Refund","Debit"))</f>
      </c>
    </row>
    <row r="522">
      <c r="A522" s="4"/>
      <c r="C522" s="5"/>
      <c r="H522" s="6">
        <f>IF(D522="","",IFERROR(IF(EXACT(VLOOKUP(D522,Categories!$A$2:$A$16,1,FALSE),D522),VLOOKUP(D522,Categories!$A$2:$B$16,2,FALSE),"Fix the capitals"),"Check the category"))</f>
      </c>
      <c r="I522" s="6">
        <f>IF(C522="","",IF(C522&lt;0,"Refund","Debit"))</f>
      </c>
    </row>
    <row r="523">
      <c r="A523" s="4"/>
      <c r="C523" s="5"/>
      <c r="H523" s="6">
        <f>IF(D523="","",IFERROR(IF(EXACT(VLOOKUP(D523,Categories!$A$2:$A$16,1,FALSE),D523),VLOOKUP(D523,Categories!$A$2:$B$16,2,FALSE),"Fix the capitals"),"Check the category"))</f>
      </c>
      <c r="I523" s="6">
        <f>IF(C523="","",IF(C523&lt;0,"Refund","Debit"))</f>
      </c>
    </row>
    <row r="524">
      <c r="A524" s="4"/>
      <c r="C524" s="5"/>
      <c r="H524" s="6">
        <f>IF(D524="","",IFERROR(IF(EXACT(VLOOKUP(D524,Categories!$A$2:$A$16,1,FALSE),D524),VLOOKUP(D524,Categories!$A$2:$B$16,2,FALSE),"Fix the capitals"),"Check the category"))</f>
      </c>
      <c r="I524" s="6">
        <f>IF(C524="","",IF(C524&lt;0,"Refund","Debit"))</f>
      </c>
    </row>
    <row r="525">
      <c r="A525" s="4"/>
      <c r="C525" s="5"/>
      <c r="H525" s="6">
        <f>IF(D525="","",IFERROR(IF(EXACT(VLOOKUP(D525,Categories!$A$2:$A$16,1,FALSE),D525),VLOOKUP(D525,Categories!$A$2:$B$16,2,FALSE),"Fix the capitals"),"Check the category"))</f>
      </c>
      <c r="I525" s="6">
        <f>IF(C525="","",IF(C525&lt;0,"Refund","Debit"))</f>
      </c>
    </row>
    <row r="526">
      <c r="A526" s="4"/>
      <c r="C526" s="5"/>
      <c r="H526" s="6">
        <f>IF(D526="","",IFERROR(IF(EXACT(VLOOKUP(D526,Categories!$A$2:$A$16,1,FALSE),D526),VLOOKUP(D526,Categories!$A$2:$B$16,2,FALSE),"Fix the capitals"),"Check the category"))</f>
      </c>
      <c r="I526" s="6">
        <f>IF(C526="","",IF(C526&lt;0,"Refund","Debit"))</f>
      </c>
    </row>
    <row r="527">
      <c r="A527" s="4"/>
      <c r="C527" s="5"/>
      <c r="H527" s="6">
        <f>IF(D527="","",IFERROR(IF(EXACT(VLOOKUP(D527,Categories!$A$2:$A$16,1,FALSE),D527),VLOOKUP(D527,Categories!$A$2:$B$16,2,FALSE),"Fix the capitals"),"Check the category"))</f>
      </c>
      <c r="I527" s="6">
        <f>IF(C527="","",IF(C527&lt;0,"Refund","Debit"))</f>
      </c>
    </row>
    <row r="528">
      <c r="A528" s="4"/>
      <c r="C528" s="5"/>
      <c r="H528" s="6">
        <f>IF(D528="","",IFERROR(IF(EXACT(VLOOKUP(D528,Categories!$A$2:$A$16,1,FALSE),D528),VLOOKUP(D528,Categories!$A$2:$B$16,2,FALSE),"Fix the capitals"),"Check the category"))</f>
      </c>
      <c r="I528" s="6">
        <f>IF(C528="","",IF(C528&lt;0,"Refund","Debit"))</f>
      </c>
    </row>
    <row r="529">
      <c r="A529" s="4"/>
      <c r="C529" s="5"/>
      <c r="H529" s="6">
        <f>IF(D529="","",IFERROR(IF(EXACT(VLOOKUP(D529,Categories!$A$2:$A$16,1,FALSE),D529),VLOOKUP(D529,Categories!$A$2:$B$16,2,FALSE),"Fix the capitals"),"Check the category"))</f>
      </c>
      <c r="I529" s="6">
        <f>IF(C529="","",IF(C529&lt;0,"Refund","Debit"))</f>
      </c>
    </row>
    <row r="530">
      <c r="A530" s="4"/>
      <c r="C530" s="5"/>
      <c r="H530" s="6">
        <f>IF(D530="","",IFERROR(IF(EXACT(VLOOKUP(D530,Categories!$A$2:$A$16,1,FALSE),D530),VLOOKUP(D530,Categories!$A$2:$B$16,2,FALSE),"Fix the capitals"),"Check the category"))</f>
      </c>
      <c r="I530" s="6">
        <f>IF(C530="","",IF(C530&lt;0,"Refund","Debit"))</f>
      </c>
    </row>
    <row r="531">
      <c r="A531" s="4"/>
      <c r="C531" s="5"/>
      <c r="H531" s="6">
        <f>IF(D531="","",IFERROR(IF(EXACT(VLOOKUP(D531,Categories!$A$2:$A$16,1,FALSE),D531),VLOOKUP(D531,Categories!$A$2:$B$16,2,FALSE),"Fix the capitals"),"Check the category"))</f>
      </c>
      <c r="I531" s="6">
        <f>IF(C531="","",IF(C531&lt;0,"Refund","Debit"))</f>
      </c>
    </row>
    <row r="532">
      <c r="A532" s="4"/>
      <c r="C532" s="5"/>
      <c r="H532" s="6">
        <f>IF(D532="","",IFERROR(IF(EXACT(VLOOKUP(D532,Categories!$A$2:$A$16,1,FALSE),D532),VLOOKUP(D532,Categories!$A$2:$B$16,2,FALSE),"Fix the capitals"),"Check the category"))</f>
      </c>
      <c r="I532" s="6">
        <f>IF(C532="","",IF(C532&lt;0,"Refund","Debit"))</f>
      </c>
    </row>
    <row r="533">
      <c r="A533" s="4"/>
      <c r="C533" s="5"/>
      <c r="H533" s="6">
        <f>IF(D533="","",IFERROR(IF(EXACT(VLOOKUP(D533,Categories!$A$2:$A$16,1,FALSE),D533),VLOOKUP(D533,Categories!$A$2:$B$16,2,FALSE),"Fix the capitals"),"Check the category"))</f>
      </c>
      <c r="I533" s="6">
        <f>IF(C533="","",IF(C533&lt;0,"Refund","Debit"))</f>
      </c>
    </row>
    <row r="534">
      <c r="A534" s="4"/>
      <c r="C534" s="5"/>
      <c r="H534" s="6">
        <f>IF(D534="","",IFERROR(IF(EXACT(VLOOKUP(D534,Categories!$A$2:$A$16,1,FALSE),D534),VLOOKUP(D534,Categories!$A$2:$B$16,2,FALSE),"Fix the capitals"),"Check the category"))</f>
      </c>
      <c r="I534" s="6">
        <f>IF(C534="","",IF(C534&lt;0,"Refund","Debit"))</f>
      </c>
    </row>
    <row r="535">
      <c r="A535" s="4"/>
      <c r="C535" s="5"/>
      <c r="H535" s="6">
        <f>IF(D535="","",IFERROR(IF(EXACT(VLOOKUP(D535,Categories!$A$2:$A$16,1,FALSE),D535),VLOOKUP(D535,Categories!$A$2:$B$16,2,FALSE),"Fix the capitals"),"Check the category"))</f>
      </c>
      <c r="I535" s="6">
        <f>IF(C535="","",IF(C535&lt;0,"Refund","Debit"))</f>
      </c>
    </row>
    <row r="536">
      <c r="A536" s="4"/>
      <c r="C536" s="5"/>
      <c r="H536" s="6">
        <f>IF(D536="","",IFERROR(IF(EXACT(VLOOKUP(D536,Categories!$A$2:$A$16,1,FALSE),D536),VLOOKUP(D536,Categories!$A$2:$B$16,2,FALSE),"Fix the capitals"),"Check the category"))</f>
      </c>
      <c r="I536" s="6">
        <f>IF(C536="","",IF(C536&lt;0,"Refund","Debit"))</f>
      </c>
    </row>
    <row r="537">
      <c r="A537" s="4"/>
      <c r="C537" s="5"/>
      <c r="H537" s="6">
        <f>IF(D537="","",IFERROR(IF(EXACT(VLOOKUP(D537,Categories!$A$2:$A$16,1,FALSE),D537),VLOOKUP(D537,Categories!$A$2:$B$16,2,FALSE),"Fix the capitals"),"Check the category"))</f>
      </c>
      <c r="I537" s="6">
        <f>IF(C537="","",IF(C537&lt;0,"Refund","Debit"))</f>
      </c>
    </row>
    <row r="538">
      <c r="A538" s="4"/>
      <c r="C538" s="5"/>
      <c r="H538" s="6">
        <f>IF(D538="","",IFERROR(IF(EXACT(VLOOKUP(D538,Categories!$A$2:$A$16,1,FALSE),D538),VLOOKUP(D538,Categories!$A$2:$B$16,2,FALSE),"Fix the capitals"),"Check the category"))</f>
      </c>
      <c r="I538" s="6">
        <f>IF(C538="","",IF(C538&lt;0,"Refund","Debit"))</f>
      </c>
    </row>
    <row r="539">
      <c r="A539" s="4"/>
      <c r="C539" s="5"/>
      <c r="H539" s="6">
        <f>IF(D539="","",IFERROR(IF(EXACT(VLOOKUP(D539,Categories!$A$2:$A$16,1,FALSE),D539),VLOOKUP(D539,Categories!$A$2:$B$16,2,FALSE),"Fix the capitals"),"Check the category"))</f>
      </c>
      <c r="I539" s="6">
        <f>IF(C539="","",IF(C539&lt;0,"Refund","Debit"))</f>
      </c>
    </row>
    <row r="540">
      <c r="A540" s="4"/>
      <c r="C540" s="5"/>
      <c r="H540" s="6">
        <f>IF(D540="","",IFERROR(IF(EXACT(VLOOKUP(D540,Categories!$A$2:$A$16,1,FALSE),D540),VLOOKUP(D540,Categories!$A$2:$B$16,2,FALSE),"Fix the capitals"),"Check the category"))</f>
      </c>
      <c r="I540" s="6">
        <f>IF(C540="","",IF(C540&lt;0,"Refund","Debit"))</f>
      </c>
    </row>
    <row r="541">
      <c r="A541" s="4"/>
      <c r="C541" s="5"/>
      <c r="H541" s="6">
        <f>IF(D541="","",IFERROR(IF(EXACT(VLOOKUP(D541,Categories!$A$2:$A$16,1,FALSE),D541),VLOOKUP(D541,Categories!$A$2:$B$16,2,FALSE),"Fix the capitals"),"Check the category"))</f>
      </c>
      <c r="I541" s="6">
        <f>IF(C541="","",IF(C541&lt;0,"Refund","Debit"))</f>
      </c>
    </row>
    <row r="542">
      <c r="A542" s="4"/>
      <c r="C542" s="5"/>
      <c r="H542" s="6">
        <f>IF(D542="","",IFERROR(IF(EXACT(VLOOKUP(D542,Categories!$A$2:$A$16,1,FALSE),D542),VLOOKUP(D542,Categories!$A$2:$B$16,2,FALSE),"Fix the capitals"),"Check the category"))</f>
      </c>
      <c r="I542" s="6">
        <f>IF(C542="","",IF(C542&lt;0,"Refund","Debit"))</f>
      </c>
    </row>
    <row r="543">
      <c r="A543" s="4"/>
      <c r="C543" s="5"/>
      <c r="H543" s="6">
        <f>IF(D543="","",IFERROR(IF(EXACT(VLOOKUP(D543,Categories!$A$2:$A$16,1,FALSE),D543),VLOOKUP(D543,Categories!$A$2:$B$16,2,FALSE),"Fix the capitals"),"Check the category"))</f>
      </c>
      <c r="I543" s="6">
        <f>IF(C543="","",IF(C543&lt;0,"Refund","Debit"))</f>
      </c>
    </row>
    <row r="544">
      <c r="A544" s="4"/>
      <c r="C544" s="5"/>
      <c r="H544" s="6">
        <f>IF(D544="","",IFERROR(IF(EXACT(VLOOKUP(D544,Categories!$A$2:$A$16,1,FALSE),D544),VLOOKUP(D544,Categories!$A$2:$B$16,2,FALSE),"Fix the capitals"),"Check the category"))</f>
      </c>
      <c r="I544" s="6">
        <f>IF(C544="","",IF(C544&lt;0,"Refund","Debit"))</f>
      </c>
    </row>
    <row r="545">
      <c r="A545" s="4"/>
      <c r="C545" s="5"/>
      <c r="H545" s="6">
        <f>IF(D545="","",IFERROR(IF(EXACT(VLOOKUP(D545,Categories!$A$2:$A$16,1,FALSE),D545),VLOOKUP(D545,Categories!$A$2:$B$16,2,FALSE),"Fix the capitals"),"Check the category"))</f>
      </c>
      <c r="I545" s="6">
        <f>IF(C545="","",IF(C545&lt;0,"Refund","Debit"))</f>
      </c>
    </row>
    <row r="546">
      <c r="A546" s="4"/>
      <c r="C546" s="5"/>
      <c r="H546" s="6">
        <f>IF(D546="","",IFERROR(IF(EXACT(VLOOKUP(D546,Categories!$A$2:$A$16,1,FALSE),D546),VLOOKUP(D546,Categories!$A$2:$B$16,2,FALSE),"Fix the capitals"),"Check the category"))</f>
      </c>
      <c r="I546" s="6">
        <f>IF(C546="","",IF(C546&lt;0,"Refund","Debit"))</f>
      </c>
    </row>
    <row r="547">
      <c r="A547" s="4"/>
      <c r="C547" s="5"/>
      <c r="H547" s="6">
        <f>IF(D547="","",IFERROR(IF(EXACT(VLOOKUP(D547,Categories!$A$2:$A$16,1,FALSE),D547),VLOOKUP(D547,Categories!$A$2:$B$16,2,FALSE),"Fix the capitals"),"Check the category"))</f>
      </c>
      <c r="I547" s="6">
        <f>IF(C547="","",IF(C547&lt;0,"Refund","Debit"))</f>
      </c>
    </row>
    <row r="548">
      <c r="A548" s="4"/>
      <c r="C548" s="5"/>
      <c r="H548" s="6">
        <f>IF(D548="","",IFERROR(IF(EXACT(VLOOKUP(D548,Categories!$A$2:$A$16,1,FALSE),D548),VLOOKUP(D548,Categories!$A$2:$B$16,2,FALSE),"Fix the capitals"),"Check the category"))</f>
      </c>
      <c r="I548" s="6">
        <f>IF(C548="","",IF(C548&lt;0,"Refund","Debit"))</f>
      </c>
    </row>
    <row r="549">
      <c r="A549" s="4"/>
      <c r="C549" s="5"/>
      <c r="H549" s="6">
        <f>IF(D549="","",IFERROR(IF(EXACT(VLOOKUP(D549,Categories!$A$2:$A$16,1,FALSE),D549),VLOOKUP(D549,Categories!$A$2:$B$16,2,FALSE),"Fix the capitals"),"Check the category"))</f>
      </c>
      <c r="I549" s="6">
        <f>IF(C549="","",IF(C549&lt;0,"Refund","Debit"))</f>
      </c>
    </row>
    <row r="550">
      <c r="A550" s="4"/>
      <c r="C550" s="5"/>
      <c r="H550" s="6">
        <f>IF(D550="","",IFERROR(IF(EXACT(VLOOKUP(D550,Categories!$A$2:$A$16,1,FALSE),D550),VLOOKUP(D550,Categories!$A$2:$B$16,2,FALSE),"Fix the capitals"),"Check the category"))</f>
      </c>
      <c r="I550" s="6">
        <f>IF(C550="","",IF(C550&lt;0,"Refund","Debit"))</f>
      </c>
    </row>
    <row r="551">
      <c r="A551" s="4"/>
      <c r="C551" s="5"/>
      <c r="H551" s="6">
        <f>IF(D551="","",IFERROR(IF(EXACT(VLOOKUP(D551,Categories!$A$2:$A$16,1,FALSE),D551),VLOOKUP(D551,Categories!$A$2:$B$16,2,FALSE),"Fix the capitals"),"Check the category"))</f>
      </c>
      <c r="I551" s="6">
        <f>IF(C551="","",IF(C551&lt;0,"Refund","Debit"))</f>
      </c>
    </row>
    <row r="552">
      <c r="A552" s="4"/>
      <c r="C552" s="5"/>
      <c r="H552" s="6">
        <f>IF(D552="","",IFERROR(IF(EXACT(VLOOKUP(D552,Categories!$A$2:$A$16,1,FALSE),D552),VLOOKUP(D552,Categories!$A$2:$B$16,2,FALSE),"Fix the capitals"),"Check the category"))</f>
      </c>
      <c r="I552" s="6">
        <f>IF(C552="","",IF(C552&lt;0,"Refund","Debit"))</f>
      </c>
    </row>
    <row r="553">
      <c r="A553" s="4"/>
      <c r="C553" s="5"/>
      <c r="H553" s="6">
        <f>IF(D553="","",IFERROR(IF(EXACT(VLOOKUP(D553,Categories!$A$2:$A$16,1,FALSE),D553),VLOOKUP(D553,Categories!$A$2:$B$16,2,FALSE),"Fix the capitals"),"Check the category"))</f>
      </c>
      <c r="I553" s="6">
        <f>IF(C553="","",IF(C553&lt;0,"Refund","Debit"))</f>
      </c>
    </row>
    <row r="554">
      <c r="A554" s="4"/>
      <c r="C554" s="5"/>
      <c r="H554" s="6">
        <f>IF(D554="","",IFERROR(IF(EXACT(VLOOKUP(D554,Categories!$A$2:$A$16,1,FALSE),D554),VLOOKUP(D554,Categories!$A$2:$B$16,2,FALSE),"Fix the capitals"),"Check the category"))</f>
      </c>
      <c r="I554" s="6">
        <f>IF(C554="","",IF(C554&lt;0,"Refund","Debit"))</f>
      </c>
    </row>
    <row r="555">
      <c r="A555" s="4"/>
      <c r="C555" s="5"/>
      <c r="H555" s="6">
        <f>IF(D555="","",IFERROR(IF(EXACT(VLOOKUP(D555,Categories!$A$2:$A$16,1,FALSE),D555),VLOOKUP(D555,Categories!$A$2:$B$16,2,FALSE),"Fix the capitals"),"Check the category"))</f>
      </c>
      <c r="I555" s="6">
        <f>IF(C555="","",IF(C555&lt;0,"Refund","Debit"))</f>
      </c>
    </row>
    <row r="556">
      <c r="A556" s="4"/>
      <c r="C556" s="5"/>
      <c r="H556" s="6">
        <f>IF(D556="","",IFERROR(IF(EXACT(VLOOKUP(D556,Categories!$A$2:$A$16,1,FALSE),D556),VLOOKUP(D556,Categories!$A$2:$B$16,2,FALSE),"Fix the capitals"),"Check the category"))</f>
      </c>
      <c r="I556" s="6">
        <f>IF(C556="","",IF(C556&lt;0,"Refund","Debit"))</f>
      </c>
    </row>
    <row r="557">
      <c r="A557" s="4"/>
      <c r="C557" s="5"/>
      <c r="H557" s="6">
        <f>IF(D557="","",IFERROR(IF(EXACT(VLOOKUP(D557,Categories!$A$2:$A$16,1,FALSE),D557),VLOOKUP(D557,Categories!$A$2:$B$16,2,FALSE),"Fix the capitals"),"Check the category"))</f>
      </c>
      <c r="I557" s="6">
        <f>IF(C557="","",IF(C557&lt;0,"Refund","Debit"))</f>
      </c>
    </row>
    <row r="558">
      <c r="A558" s="4"/>
      <c r="C558" s="5"/>
      <c r="H558" s="6">
        <f>IF(D558="","",IFERROR(IF(EXACT(VLOOKUP(D558,Categories!$A$2:$A$16,1,FALSE),D558),VLOOKUP(D558,Categories!$A$2:$B$16,2,FALSE),"Fix the capitals"),"Check the category"))</f>
      </c>
      <c r="I558" s="6">
        <f>IF(C558="","",IF(C558&lt;0,"Refund","Debit"))</f>
      </c>
    </row>
    <row r="559">
      <c r="A559" s="4"/>
      <c r="C559" s="5"/>
      <c r="H559" s="6">
        <f>IF(D559="","",IFERROR(IF(EXACT(VLOOKUP(D559,Categories!$A$2:$A$16,1,FALSE),D559),VLOOKUP(D559,Categories!$A$2:$B$16,2,FALSE),"Fix the capitals"),"Check the category"))</f>
      </c>
      <c r="I559" s="6">
        <f>IF(C559="","",IF(C559&lt;0,"Refund","Debit"))</f>
      </c>
    </row>
    <row r="560">
      <c r="A560" s="4"/>
      <c r="C560" s="5"/>
      <c r="H560" s="6">
        <f>IF(D560="","",IFERROR(IF(EXACT(VLOOKUP(D560,Categories!$A$2:$A$16,1,FALSE),D560),VLOOKUP(D560,Categories!$A$2:$B$16,2,FALSE),"Fix the capitals"),"Check the category"))</f>
      </c>
      <c r="I560" s="6">
        <f>IF(C560="","",IF(C560&lt;0,"Refund","Debit"))</f>
      </c>
    </row>
    <row r="561">
      <c r="A561" s="4"/>
      <c r="C561" s="5"/>
      <c r="H561" s="6">
        <f>IF(D561="","",IFERROR(IF(EXACT(VLOOKUP(D561,Categories!$A$2:$A$16,1,FALSE),D561),VLOOKUP(D561,Categories!$A$2:$B$16,2,FALSE),"Fix the capitals"),"Check the category"))</f>
      </c>
      <c r="I561" s="6">
        <f>IF(C561="","",IF(C561&lt;0,"Refund","Debit"))</f>
      </c>
    </row>
    <row r="562">
      <c r="A562" s="4"/>
      <c r="C562" s="5"/>
      <c r="H562" s="6">
        <f>IF(D562="","",IFERROR(IF(EXACT(VLOOKUP(D562,Categories!$A$2:$A$16,1,FALSE),D562),VLOOKUP(D562,Categories!$A$2:$B$16,2,FALSE),"Fix the capitals"),"Check the category"))</f>
      </c>
      <c r="I562" s="6">
        <f>IF(C562="","",IF(C562&lt;0,"Refund","Debit"))</f>
      </c>
    </row>
    <row r="563">
      <c r="A563" s="4"/>
      <c r="C563" s="5"/>
      <c r="H563" s="6">
        <f>IF(D563="","",IFERROR(IF(EXACT(VLOOKUP(D563,Categories!$A$2:$A$16,1,FALSE),D563),VLOOKUP(D563,Categories!$A$2:$B$16,2,FALSE),"Fix the capitals"),"Check the category"))</f>
      </c>
      <c r="I563" s="6">
        <f>IF(C563="","",IF(C563&lt;0,"Refund","Debit"))</f>
      </c>
    </row>
    <row r="564">
      <c r="A564" s="4"/>
      <c r="C564" s="5"/>
      <c r="H564" s="6">
        <f>IF(D564="","",IFERROR(IF(EXACT(VLOOKUP(D564,Categories!$A$2:$A$16,1,FALSE),D564),VLOOKUP(D564,Categories!$A$2:$B$16,2,FALSE),"Fix the capitals"),"Check the category"))</f>
      </c>
      <c r="I564" s="6">
        <f>IF(C564="","",IF(C564&lt;0,"Refund","Debit"))</f>
      </c>
    </row>
    <row r="565">
      <c r="A565" s="4"/>
      <c r="C565" s="5"/>
      <c r="H565" s="6">
        <f>IF(D565="","",IFERROR(IF(EXACT(VLOOKUP(D565,Categories!$A$2:$A$16,1,FALSE),D565),VLOOKUP(D565,Categories!$A$2:$B$16,2,FALSE),"Fix the capitals"),"Check the category"))</f>
      </c>
      <c r="I565" s="6">
        <f>IF(C565="","",IF(C565&lt;0,"Refund","Debit"))</f>
      </c>
    </row>
    <row r="566">
      <c r="A566" s="4"/>
      <c r="C566" s="5"/>
      <c r="H566" s="6">
        <f>IF(D566="","",IFERROR(IF(EXACT(VLOOKUP(D566,Categories!$A$2:$A$16,1,FALSE),D566),VLOOKUP(D566,Categories!$A$2:$B$16,2,FALSE),"Fix the capitals"),"Check the category"))</f>
      </c>
      <c r="I566" s="6">
        <f>IF(C566="","",IF(C566&lt;0,"Refund","Debit"))</f>
      </c>
    </row>
    <row r="567">
      <c r="A567" s="4"/>
      <c r="C567" s="5"/>
      <c r="H567" s="6">
        <f>IF(D567="","",IFERROR(IF(EXACT(VLOOKUP(D567,Categories!$A$2:$A$16,1,FALSE),D567),VLOOKUP(D567,Categories!$A$2:$B$16,2,FALSE),"Fix the capitals"),"Check the category"))</f>
      </c>
      <c r="I567" s="6">
        <f>IF(C567="","",IF(C567&lt;0,"Refund","Debit"))</f>
      </c>
    </row>
    <row r="568">
      <c r="A568" s="4"/>
      <c r="C568" s="5"/>
      <c r="H568" s="6">
        <f>IF(D568="","",IFERROR(IF(EXACT(VLOOKUP(D568,Categories!$A$2:$A$16,1,FALSE),D568),VLOOKUP(D568,Categories!$A$2:$B$16,2,FALSE),"Fix the capitals"),"Check the category"))</f>
      </c>
      <c r="I568" s="6">
        <f>IF(C568="","",IF(C568&lt;0,"Refund","Debit"))</f>
      </c>
    </row>
    <row r="569">
      <c r="A569" s="4"/>
      <c r="C569" s="5"/>
      <c r="H569" s="6">
        <f>IF(D569="","",IFERROR(IF(EXACT(VLOOKUP(D569,Categories!$A$2:$A$16,1,FALSE),D569),VLOOKUP(D569,Categories!$A$2:$B$16,2,FALSE),"Fix the capitals"),"Check the category"))</f>
      </c>
      <c r="I569" s="6">
        <f>IF(C569="","",IF(C569&lt;0,"Refund","Debit"))</f>
      </c>
    </row>
    <row r="570">
      <c r="A570" s="4"/>
      <c r="C570" s="5"/>
      <c r="H570" s="6">
        <f>IF(D570="","",IFERROR(IF(EXACT(VLOOKUP(D570,Categories!$A$2:$A$16,1,FALSE),D570),VLOOKUP(D570,Categories!$A$2:$B$16,2,FALSE),"Fix the capitals"),"Check the category"))</f>
      </c>
      <c r="I570" s="6">
        <f>IF(C570="","",IF(C570&lt;0,"Refund","Debit"))</f>
      </c>
    </row>
    <row r="571">
      <c r="A571" s="4"/>
      <c r="C571" s="5"/>
      <c r="H571" s="6">
        <f>IF(D571="","",IFERROR(IF(EXACT(VLOOKUP(D571,Categories!$A$2:$A$16,1,FALSE),D571),VLOOKUP(D571,Categories!$A$2:$B$16,2,FALSE),"Fix the capitals"),"Check the category"))</f>
      </c>
      <c r="I571" s="6">
        <f>IF(C571="","",IF(C571&lt;0,"Refund","Debit"))</f>
      </c>
    </row>
    <row r="572">
      <c r="A572" s="4"/>
      <c r="C572" s="5"/>
      <c r="H572" s="6">
        <f>IF(D572="","",IFERROR(IF(EXACT(VLOOKUP(D572,Categories!$A$2:$A$16,1,FALSE),D572),VLOOKUP(D572,Categories!$A$2:$B$16,2,FALSE),"Fix the capitals"),"Check the category"))</f>
      </c>
      <c r="I572" s="6">
        <f>IF(C572="","",IF(C572&lt;0,"Refund","Debit"))</f>
      </c>
    </row>
    <row r="573">
      <c r="A573" s="4"/>
      <c r="C573" s="5"/>
      <c r="H573" s="6">
        <f>IF(D573="","",IFERROR(IF(EXACT(VLOOKUP(D573,Categories!$A$2:$A$16,1,FALSE),D573),VLOOKUP(D573,Categories!$A$2:$B$16,2,FALSE),"Fix the capitals"),"Check the category"))</f>
      </c>
      <c r="I573" s="6">
        <f>IF(C573="","",IF(C573&lt;0,"Refund","Debit"))</f>
      </c>
    </row>
    <row r="574">
      <c r="A574" s="4"/>
      <c r="C574" s="5"/>
      <c r="H574" s="6">
        <f>IF(D574="","",IFERROR(IF(EXACT(VLOOKUP(D574,Categories!$A$2:$A$16,1,FALSE),D574),VLOOKUP(D574,Categories!$A$2:$B$16,2,FALSE),"Fix the capitals"),"Check the category"))</f>
      </c>
      <c r="I574" s="6">
        <f>IF(C574="","",IF(C574&lt;0,"Refund","Debit"))</f>
      </c>
    </row>
    <row r="575">
      <c r="A575" s="4"/>
      <c r="C575" s="5"/>
      <c r="H575" s="6">
        <f>IF(D575="","",IFERROR(IF(EXACT(VLOOKUP(D575,Categories!$A$2:$A$16,1,FALSE),D575),VLOOKUP(D575,Categories!$A$2:$B$16,2,FALSE),"Fix the capitals"),"Check the category"))</f>
      </c>
      <c r="I575" s="6">
        <f>IF(C575="","",IF(C575&lt;0,"Refund","Debit"))</f>
      </c>
    </row>
    <row r="576">
      <c r="A576" s="4"/>
      <c r="C576" s="5"/>
      <c r="H576" s="6">
        <f>IF(D576="","",IFERROR(IF(EXACT(VLOOKUP(D576,Categories!$A$2:$A$16,1,FALSE),D576),VLOOKUP(D576,Categories!$A$2:$B$16,2,FALSE),"Fix the capitals"),"Check the category"))</f>
      </c>
      <c r="I576" s="6">
        <f>IF(C576="","",IF(C576&lt;0,"Refund","Debit"))</f>
      </c>
    </row>
    <row r="577">
      <c r="A577" s="4"/>
      <c r="C577" s="5"/>
      <c r="H577" s="6">
        <f>IF(D577="","",IFERROR(IF(EXACT(VLOOKUP(D577,Categories!$A$2:$A$16,1,FALSE),D577),VLOOKUP(D577,Categories!$A$2:$B$16,2,FALSE),"Fix the capitals"),"Check the category"))</f>
      </c>
      <c r="I577" s="6">
        <f>IF(C577="","",IF(C577&lt;0,"Refund","Debit"))</f>
      </c>
    </row>
    <row r="578">
      <c r="A578" s="4"/>
      <c r="C578" s="5"/>
      <c r="H578" s="6">
        <f>IF(D578="","",IFERROR(IF(EXACT(VLOOKUP(D578,Categories!$A$2:$A$16,1,FALSE),D578),VLOOKUP(D578,Categories!$A$2:$B$16,2,FALSE),"Fix the capitals"),"Check the category"))</f>
      </c>
      <c r="I578" s="6">
        <f>IF(C578="","",IF(C578&lt;0,"Refund","Debit"))</f>
      </c>
    </row>
    <row r="579">
      <c r="A579" s="4"/>
      <c r="C579" s="5"/>
      <c r="H579" s="6">
        <f>IF(D579="","",IFERROR(IF(EXACT(VLOOKUP(D579,Categories!$A$2:$A$16,1,FALSE),D579),VLOOKUP(D579,Categories!$A$2:$B$16,2,FALSE),"Fix the capitals"),"Check the category"))</f>
      </c>
      <c r="I579" s="6">
        <f>IF(C579="","",IF(C579&lt;0,"Refund","Debit"))</f>
      </c>
    </row>
    <row r="580">
      <c r="A580" s="4"/>
      <c r="C580" s="5"/>
      <c r="H580" s="6">
        <f>IF(D580="","",IFERROR(IF(EXACT(VLOOKUP(D580,Categories!$A$2:$A$16,1,FALSE),D580),VLOOKUP(D580,Categories!$A$2:$B$16,2,FALSE),"Fix the capitals"),"Check the category"))</f>
      </c>
      <c r="I580" s="6">
        <f>IF(C580="","",IF(C580&lt;0,"Refund","Debit"))</f>
      </c>
    </row>
    <row r="581">
      <c r="A581" s="4"/>
      <c r="C581" s="5"/>
      <c r="H581" s="6">
        <f>IF(D581="","",IFERROR(IF(EXACT(VLOOKUP(D581,Categories!$A$2:$A$16,1,FALSE),D581),VLOOKUP(D581,Categories!$A$2:$B$16,2,FALSE),"Fix the capitals"),"Check the category"))</f>
      </c>
      <c r="I581" s="6">
        <f>IF(C581="","",IF(C581&lt;0,"Refund","Debit"))</f>
      </c>
    </row>
    <row r="582">
      <c r="A582" s="4"/>
      <c r="C582" s="5"/>
      <c r="H582" s="6">
        <f>IF(D582="","",IFERROR(IF(EXACT(VLOOKUP(D582,Categories!$A$2:$A$16,1,FALSE),D582),VLOOKUP(D582,Categories!$A$2:$B$16,2,FALSE),"Fix the capitals"),"Check the category"))</f>
      </c>
      <c r="I582" s="6">
        <f>IF(C582="","",IF(C582&lt;0,"Refund","Debit"))</f>
      </c>
    </row>
    <row r="583">
      <c r="A583" s="4"/>
      <c r="C583" s="5"/>
      <c r="H583" s="6">
        <f>IF(D583="","",IFERROR(IF(EXACT(VLOOKUP(D583,Categories!$A$2:$A$16,1,FALSE),D583),VLOOKUP(D583,Categories!$A$2:$B$16,2,FALSE),"Fix the capitals"),"Check the category"))</f>
      </c>
      <c r="I583" s="6">
        <f>IF(C583="","",IF(C583&lt;0,"Refund","Debit"))</f>
      </c>
    </row>
    <row r="584">
      <c r="A584" s="4"/>
      <c r="C584" s="5"/>
      <c r="H584" s="6">
        <f>IF(D584="","",IFERROR(IF(EXACT(VLOOKUP(D584,Categories!$A$2:$A$16,1,FALSE),D584),VLOOKUP(D584,Categories!$A$2:$B$16,2,FALSE),"Fix the capitals"),"Check the category"))</f>
      </c>
      <c r="I584" s="6">
        <f>IF(C584="","",IF(C584&lt;0,"Refund","Debit"))</f>
      </c>
    </row>
    <row r="585">
      <c r="A585" s="4"/>
      <c r="C585" s="5"/>
      <c r="H585" s="6">
        <f>IF(D585="","",IFERROR(IF(EXACT(VLOOKUP(D585,Categories!$A$2:$A$16,1,FALSE),D585),VLOOKUP(D585,Categories!$A$2:$B$16,2,FALSE),"Fix the capitals"),"Check the category"))</f>
      </c>
      <c r="I585" s="6">
        <f>IF(C585="","",IF(C585&lt;0,"Refund","Debit"))</f>
      </c>
    </row>
    <row r="586">
      <c r="A586" s="4"/>
      <c r="C586" s="5"/>
      <c r="H586" s="6">
        <f>IF(D586="","",IFERROR(IF(EXACT(VLOOKUP(D586,Categories!$A$2:$A$16,1,FALSE),D586),VLOOKUP(D586,Categories!$A$2:$B$16,2,FALSE),"Fix the capitals"),"Check the category"))</f>
      </c>
      <c r="I586" s="6">
        <f>IF(C586="","",IF(C586&lt;0,"Refund","Debit"))</f>
      </c>
    </row>
    <row r="587">
      <c r="A587" s="4"/>
      <c r="C587" s="5"/>
      <c r="H587" s="6">
        <f>IF(D587="","",IFERROR(IF(EXACT(VLOOKUP(D587,Categories!$A$2:$A$16,1,FALSE),D587),VLOOKUP(D587,Categories!$A$2:$B$16,2,FALSE),"Fix the capitals"),"Check the category"))</f>
      </c>
      <c r="I587" s="6">
        <f>IF(C587="","",IF(C587&lt;0,"Refund","Debit"))</f>
      </c>
    </row>
    <row r="588">
      <c r="A588" s="4"/>
      <c r="C588" s="5"/>
      <c r="H588" s="6">
        <f>IF(D588="","",IFERROR(IF(EXACT(VLOOKUP(D588,Categories!$A$2:$A$16,1,FALSE),D588),VLOOKUP(D588,Categories!$A$2:$B$16,2,FALSE),"Fix the capitals"),"Check the category"))</f>
      </c>
      <c r="I588" s="6">
        <f>IF(C588="","",IF(C588&lt;0,"Refund","Debit"))</f>
      </c>
    </row>
    <row r="589">
      <c r="A589" s="4"/>
      <c r="C589" s="5"/>
      <c r="H589" s="6">
        <f>IF(D589="","",IFERROR(IF(EXACT(VLOOKUP(D589,Categories!$A$2:$A$16,1,FALSE),D589),VLOOKUP(D589,Categories!$A$2:$B$16,2,FALSE),"Fix the capitals"),"Check the category"))</f>
      </c>
      <c r="I589" s="6">
        <f>IF(C589="","",IF(C589&lt;0,"Refund","Debit"))</f>
      </c>
    </row>
    <row r="590">
      <c r="A590" s="4"/>
      <c r="C590" s="5"/>
      <c r="H590" s="6">
        <f>IF(D590="","",IFERROR(IF(EXACT(VLOOKUP(D590,Categories!$A$2:$A$16,1,FALSE),D590),VLOOKUP(D590,Categories!$A$2:$B$16,2,FALSE),"Fix the capitals"),"Check the category"))</f>
      </c>
      <c r="I590" s="6">
        <f>IF(C590="","",IF(C590&lt;0,"Refund","Debit"))</f>
      </c>
    </row>
    <row r="591">
      <c r="A591" s="4"/>
      <c r="C591" s="5"/>
      <c r="H591" s="6">
        <f>IF(D591="","",IFERROR(IF(EXACT(VLOOKUP(D591,Categories!$A$2:$A$16,1,FALSE),D591),VLOOKUP(D591,Categories!$A$2:$B$16,2,FALSE),"Fix the capitals"),"Check the category"))</f>
      </c>
      <c r="I591" s="6">
        <f>IF(C591="","",IF(C591&lt;0,"Refund","Debit"))</f>
      </c>
    </row>
    <row r="592">
      <c r="A592" s="4"/>
      <c r="C592" s="5"/>
      <c r="H592" s="6">
        <f>IF(D592="","",IFERROR(IF(EXACT(VLOOKUP(D592,Categories!$A$2:$A$16,1,FALSE),D592),VLOOKUP(D592,Categories!$A$2:$B$16,2,FALSE),"Fix the capitals"),"Check the category"))</f>
      </c>
      <c r="I592" s="6">
        <f>IF(C592="","",IF(C592&lt;0,"Refund","Debit"))</f>
      </c>
    </row>
    <row r="593">
      <c r="A593" s="4"/>
      <c r="C593" s="5"/>
      <c r="H593" s="6">
        <f>IF(D593="","",IFERROR(IF(EXACT(VLOOKUP(D593,Categories!$A$2:$A$16,1,FALSE),D593),VLOOKUP(D593,Categories!$A$2:$B$16,2,FALSE),"Fix the capitals"),"Check the category"))</f>
      </c>
      <c r="I593" s="6">
        <f>IF(C593="","",IF(C593&lt;0,"Refund","Debit"))</f>
      </c>
    </row>
    <row r="594">
      <c r="A594" s="4"/>
      <c r="C594" s="5"/>
      <c r="H594" s="6">
        <f>IF(D594="","",IFERROR(IF(EXACT(VLOOKUP(D594,Categories!$A$2:$A$16,1,FALSE),D594),VLOOKUP(D594,Categories!$A$2:$B$16,2,FALSE),"Fix the capitals"),"Check the category"))</f>
      </c>
      <c r="I594" s="6">
        <f>IF(C594="","",IF(C594&lt;0,"Refund","Debit"))</f>
      </c>
    </row>
    <row r="595">
      <c r="A595" s="4"/>
      <c r="C595" s="5"/>
      <c r="H595" s="6">
        <f>IF(D595="","",IFERROR(IF(EXACT(VLOOKUP(D595,Categories!$A$2:$A$16,1,FALSE),D595),VLOOKUP(D595,Categories!$A$2:$B$16,2,FALSE),"Fix the capitals"),"Check the category"))</f>
      </c>
      <c r="I595" s="6">
        <f>IF(C595="","",IF(C595&lt;0,"Refund","Debit"))</f>
      </c>
    </row>
    <row r="596">
      <c r="A596" s="4"/>
      <c r="C596" s="5"/>
      <c r="H596" s="6">
        <f>IF(D596="","",IFERROR(IF(EXACT(VLOOKUP(D596,Categories!$A$2:$A$16,1,FALSE),D596),VLOOKUP(D596,Categories!$A$2:$B$16,2,FALSE),"Fix the capitals"),"Check the category"))</f>
      </c>
      <c r="I596" s="6">
        <f>IF(C596="","",IF(C596&lt;0,"Refund","Debit"))</f>
      </c>
    </row>
    <row r="597">
      <c r="A597" s="4"/>
      <c r="C597" s="5"/>
      <c r="H597" s="6">
        <f>IF(D597="","",IFERROR(IF(EXACT(VLOOKUP(D597,Categories!$A$2:$A$16,1,FALSE),D597),VLOOKUP(D597,Categories!$A$2:$B$16,2,FALSE),"Fix the capitals"),"Check the category"))</f>
      </c>
      <c r="I597" s="6">
        <f>IF(C597="","",IF(C597&lt;0,"Refund","Debit"))</f>
      </c>
    </row>
    <row r="598">
      <c r="A598" s="4"/>
      <c r="C598" s="5"/>
      <c r="H598" s="6">
        <f>IF(D598="","",IFERROR(IF(EXACT(VLOOKUP(D598,Categories!$A$2:$A$16,1,FALSE),D598),VLOOKUP(D598,Categories!$A$2:$B$16,2,FALSE),"Fix the capitals"),"Check the category"))</f>
      </c>
      <c r="I598" s="6">
        <f>IF(C598="","",IF(C598&lt;0,"Refund","Debit"))</f>
      </c>
    </row>
    <row r="599">
      <c r="A599" s="4"/>
      <c r="C599" s="5"/>
      <c r="H599" s="6">
        <f>IF(D599="","",IFERROR(IF(EXACT(VLOOKUP(D599,Categories!$A$2:$A$16,1,FALSE),D599),VLOOKUP(D599,Categories!$A$2:$B$16,2,FALSE),"Fix the capitals"),"Check the category"))</f>
      </c>
      <c r="I599" s="6">
        <f>IF(C599="","",IF(C599&lt;0,"Refund","Debit"))</f>
      </c>
    </row>
    <row r="600">
      <c r="A600" s="4"/>
      <c r="C600" s="5"/>
      <c r="H600" s="6">
        <f>IF(D600="","",IFERROR(IF(EXACT(VLOOKUP(D600,Categories!$A$2:$A$16,1,FALSE),D600),VLOOKUP(D600,Categories!$A$2:$B$16,2,FALSE),"Fix the capitals"),"Check the category"))</f>
      </c>
      <c r="I600" s="6">
        <f>IF(C600="","",IF(C600&lt;0,"Refund","Debit"))</f>
      </c>
    </row>
    <row r="601">
      <c r="A601" s="4"/>
      <c r="C601" s="5"/>
      <c r="H601" s="6">
        <f>IF(D601="","",IFERROR(IF(EXACT(VLOOKUP(D601,Categories!$A$2:$A$16,1,FALSE),D601),VLOOKUP(D601,Categories!$A$2:$B$16,2,FALSE),"Fix the capitals"),"Check the category"))</f>
      </c>
      <c r="I601" s="6">
        <f>IF(C601="","",IF(C601&lt;0,"Refund","Debit"))</f>
      </c>
    </row>
    <row r="602">
      <c r="A602" s="4"/>
      <c r="C602" s="5"/>
      <c r="H602" s="6">
        <f>IF(D602="","",IFERROR(IF(EXACT(VLOOKUP(D602,Categories!$A$2:$A$16,1,FALSE),D602),VLOOKUP(D602,Categories!$A$2:$B$16,2,FALSE),"Fix the capitals"),"Check the category"))</f>
      </c>
      <c r="I602" s="6">
        <f>IF(C602="","",IF(C602&lt;0,"Refund","Debit"))</f>
      </c>
    </row>
    <row r="603">
      <c r="A603" s="4"/>
      <c r="C603" s="5"/>
      <c r="H603" s="6">
        <f>IF(D603="","",IFERROR(IF(EXACT(VLOOKUP(D603,Categories!$A$2:$A$16,1,FALSE),D603),VLOOKUP(D603,Categories!$A$2:$B$16,2,FALSE),"Fix the capitals"),"Check the category"))</f>
      </c>
      <c r="I603" s="6">
        <f>IF(C603="","",IF(C603&lt;0,"Refund","Debit"))</f>
      </c>
    </row>
    <row r="604">
      <c r="A604" s="4"/>
      <c r="C604" s="5"/>
      <c r="H604" s="6">
        <f>IF(D604="","",IFERROR(IF(EXACT(VLOOKUP(D604,Categories!$A$2:$A$16,1,FALSE),D604),VLOOKUP(D604,Categories!$A$2:$B$16,2,FALSE),"Fix the capitals"),"Check the category"))</f>
      </c>
      <c r="I604" s="6">
        <f>IF(C604="","",IF(C604&lt;0,"Refund","Debit"))</f>
      </c>
    </row>
    <row r="605">
      <c r="A605" s="4"/>
      <c r="C605" s="5"/>
      <c r="H605" s="6">
        <f>IF(D605="","",IFERROR(IF(EXACT(VLOOKUP(D605,Categories!$A$2:$A$16,1,FALSE),D605),VLOOKUP(D605,Categories!$A$2:$B$16,2,FALSE),"Fix the capitals"),"Check the category"))</f>
      </c>
      <c r="I605" s="6">
        <f>IF(C605="","",IF(C605&lt;0,"Refund","Debit"))</f>
      </c>
    </row>
    <row r="606">
      <c r="A606" s="4"/>
      <c r="C606" s="5"/>
      <c r="H606" s="6">
        <f>IF(D606="","",IFERROR(IF(EXACT(VLOOKUP(D606,Categories!$A$2:$A$16,1,FALSE),D606),VLOOKUP(D606,Categories!$A$2:$B$16,2,FALSE),"Fix the capitals"),"Check the category"))</f>
      </c>
      <c r="I606" s="6">
        <f>IF(C606="","",IF(C606&lt;0,"Refund","Debit"))</f>
      </c>
    </row>
    <row r="607">
      <c r="A607" s="4"/>
      <c r="C607" s="5"/>
      <c r="H607" s="6">
        <f>IF(D607="","",IFERROR(IF(EXACT(VLOOKUP(D607,Categories!$A$2:$A$16,1,FALSE),D607),VLOOKUP(D607,Categories!$A$2:$B$16,2,FALSE),"Fix the capitals"),"Check the category"))</f>
      </c>
      <c r="I607" s="6">
        <f>IF(C607="","",IF(C607&lt;0,"Refund","Debit"))</f>
      </c>
    </row>
    <row r="608">
      <c r="A608" s="4"/>
      <c r="C608" s="5"/>
      <c r="H608" s="6">
        <f>IF(D608="","",IFERROR(IF(EXACT(VLOOKUP(D608,Categories!$A$2:$A$16,1,FALSE),D608),VLOOKUP(D608,Categories!$A$2:$B$16,2,FALSE),"Fix the capitals"),"Check the category"))</f>
      </c>
      <c r="I608" s="6">
        <f>IF(C608="","",IF(C608&lt;0,"Refund","Debit"))</f>
      </c>
    </row>
    <row r="609">
      <c r="A609" s="4"/>
      <c r="C609" s="5"/>
      <c r="H609" s="6">
        <f>IF(D609="","",IFERROR(IF(EXACT(VLOOKUP(D609,Categories!$A$2:$A$16,1,FALSE),D609),VLOOKUP(D609,Categories!$A$2:$B$16,2,FALSE),"Fix the capitals"),"Check the category"))</f>
      </c>
      <c r="I609" s="6">
        <f>IF(C609="","",IF(C609&lt;0,"Refund","Debit"))</f>
      </c>
    </row>
    <row r="610">
      <c r="A610" s="4"/>
      <c r="C610" s="5"/>
      <c r="H610" s="6">
        <f>IF(D610="","",IFERROR(IF(EXACT(VLOOKUP(D610,Categories!$A$2:$A$16,1,FALSE),D610),VLOOKUP(D610,Categories!$A$2:$B$16,2,FALSE),"Fix the capitals"),"Check the category"))</f>
      </c>
      <c r="I610" s="6">
        <f>IF(C610="","",IF(C610&lt;0,"Refund","Debit"))</f>
      </c>
    </row>
    <row r="611">
      <c r="A611" s="4"/>
      <c r="C611" s="5"/>
      <c r="H611" s="6">
        <f>IF(D611="","",IFERROR(IF(EXACT(VLOOKUP(D611,Categories!$A$2:$A$16,1,FALSE),D611),VLOOKUP(D611,Categories!$A$2:$B$16,2,FALSE),"Fix the capitals"),"Check the category"))</f>
      </c>
      <c r="I611" s="6">
        <f>IF(C611="","",IF(C611&lt;0,"Refund","Debit"))</f>
      </c>
    </row>
    <row r="612">
      <c r="A612" s="4"/>
      <c r="C612" s="5"/>
      <c r="H612" s="6">
        <f>IF(D612="","",IFERROR(IF(EXACT(VLOOKUP(D612,Categories!$A$2:$A$16,1,FALSE),D612),VLOOKUP(D612,Categories!$A$2:$B$16,2,FALSE),"Fix the capitals"),"Check the category"))</f>
      </c>
      <c r="I612" s="6">
        <f>IF(C612="","",IF(C612&lt;0,"Refund","Debit"))</f>
      </c>
    </row>
    <row r="613">
      <c r="A613" s="4"/>
      <c r="C613" s="5"/>
      <c r="H613" s="6">
        <f>IF(D613="","",IFERROR(IF(EXACT(VLOOKUP(D613,Categories!$A$2:$A$16,1,FALSE),D613),VLOOKUP(D613,Categories!$A$2:$B$16,2,FALSE),"Fix the capitals"),"Check the category"))</f>
      </c>
      <c r="I613" s="6">
        <f>IF(C613="","",IF(C613&lt;0,"Refund","Debit"))</f>
      </c>
    </row>
    <row r="614">
      <c r="A614" s="4"/>
      <c r="C614" s="5"/>
      <c r="H614" s="6">
        <f>IF(D614="","",IFERROR(IF(EXACT(VLOOKUP(D614,Categories!$A$2:$A$16,1,FALSE),D614),VLOOKUP(D614,Categories!$A$2:$B$16,2,FALSE),"Fix the capitals"),"Check the category"))</f>
      </c>
      <c r="I614" s="6">
        <f>IF(C614="","",IF(C614&lt;0,"Refund","Debit"))</f>
      </c>
    </row>
    <row r="615">
      <c r="A615" s="4"/>
      <c r="C615" s="5"/>
      <c r="H615" s="6">
        <f>IF(D615="","",IFERROR(IF(EXACT(VLOOKUP(D615,Categories!$A$2:$A$16,1,FALSE),D615),VLOOKUP(D615,Categories!$A$2:$B$16,2,FALSE),"Fix the capitals"),"Check the category"))</f>
      </c>
      <c r="I615" s="6">
        <f>IF(C615="","",IF(C615&lt;0,"Refund","Debit"))</f>
      </c>
    </row>
    <row r="616">
      <c r="A616" s="4"/>
      <c r="C616" s="5"/>
      <c r="H616" s="6">
        <f>IF(D616="","",IFERROR(IF(EXACT(VLOOKUP(D616,Categories!$A$2:$A$16,1,FALSE),D616),VLOOKUP(D616,Categories!$A$2:$B$16,2,FALSE),"Fix the capitals"),"Check the category"))</f>
      </c>
      <c r="I616" s="6">
        <f>IF(C616="","",IF(C616&lt;0,"Refund","Debit"))</f>
      </c>
    </row>
    <row r="617">
      <c r="A617" s="4"/>
      <c r="C617" s="5"/>
      <c r="H617" s="6">
        <f>IF(D617="","",IFERROR(IF(EXACT(VLOOKUP(D617,Categories!$A$2:$A$16,1,FALSE),D617),VLOOKUP(D617,Categories!$A$2:$B$16,2,FALSE),"Fix the capitals"),"Check the category"))</f>
      </c>
      <c r="I617" s="6">
        <f>IF(C617="","",IF(C617&lt;0,"Refund","Debit"))</f>
      </c>
    </row>
    <row r="618">
      <c r="A618" s="4"/>
      <c r="C618" s="5"/>
      <c r="H618" s="6">
        <f>IF(D618="","",IFERROR(IF(EXACT(VLOOKUP(D618,Categories!$A$2:$A$16,1,FALSE),D618),VLOOKUP(D618,Categories!$A$2:$B$16,2,FALSE),"Fix the capitals"),"Check the category"))</f>
      </c>
      <c r="I618" s="6">
        <f>IF(C618="","",IF(C618&lt;0,"Refund","Debit"))</f>
      </c>
    </row>
    <row r="619">
      <c r="A619" s="4"/>
      <c r="C619" s="5"/>
      <c r="H619" s="6">
        <f>IF(D619="","",IFERROR(IF(EXACT(VLOOKUP(D619,Categories!$A$2:$A$16,1,FALSE),D619),VLOOKUP(D619,Categories!$A$2:$B$16,2,FALSE),"Fix the capitals"),"Check the category"))</f>
      </c>
      <c r="I619" s="6">
        <f>IF(C619="","",IF(C619&lt;0,"Refund","Debit"))</f>
      </c>
    </row>
    <row r="620">
      <c r="A620" s="4"/>
      <c r="C620" s="5"/>
      <c r="H620" s="6">
        <f>IF(D620="","",IFERROR(IF(EXACT(VLOOKUP(D620,Categories!$A$2:$A$16,1,FALSE),D620),VLOOKUP(D620,Categories!$A$2:$B$16,2,FALSE),"Fix the capitals"),"Check the category"))</f>
      </c>
      <c r="I620" s="6">
        <f>IF(C620="","",IF(C620&lt;0,"Refund","Debit"))</f>
      </c>
    </row>
    <row r="621">
      <c r="A621" s="4"/>
      <c r="C621" s="5"/>
      <c r="H621" s="6">
        <f>IF(D621="","",IFERROR(IF(EXACT(VLOOKUP(D621,Categories!$A$2:$A$16,1,FALSE),D621),VLOOKUP(D621,Categories!$A$2:$B$16,2,FALSE),"Fix the capitals"),"Check the category"))</f>
      </c>
      <c r="I621" s="6">
        <f>IF(C621="","",IF(C621&lt;0,"Refund","Debit"))</f>
      </c>
    </row>
    <row r="622">
      <c r="A622" s="4"/>
      <c r="C622" s="5"/>
      <c r="H622" s="6">
        <f>IF(D622="","",IFERROR(IF(EXACT(VLOOKUP(D622,Categories!$A$2:$A$16,1,FALSE),D622),VLOOKUP(D622,Categories!$A$2:$B$16,2,FALSE),"Fix the capitals"),"Check the category"))</f>
      </c>
      <c r="I622" s="6">
        <f>IF(C622="","",IF(C622&lt;0,"Refund","Debit"))</f>
      </c>
    </row>
    <row r="623">
      <c r="A623" s="4"/>
      <c r="C623" s="5"/>
      <c r="H623" s="6">
        <f>IF(D623="","",IFERROR(IF(EXACT(VLOOKUP(D623,Categories!$A$2:$A$16,1,FALSE),D623),VLOOKUP(D623,Categories!$A$2:$B$16,2,FALSE),"Fix the capitals"),"Check the category"))</f>
      </c>
      <c r="I623" s="6">
        <f>IF(C623="","",IF(C623&lt;0,"Refund","Debit"))</f>
      </c>
    </row>
    <row r="624">
      <c r="A624" s="4"/>
      <c r="C624" s="5"/>
      <c r="H624" s="6">
        <f>IF(D624="","",IFERROR(IF(EXACT(VLOOKUP(D624,Categories!$A$2:$A$16,1,FALSE),D624),VLOOKUP(D624,Categories!$A$2:$B$16,2,FALSE),"Fix the capitals"),"Check the category"))</f>
      </c>
      <c r="I624" s="6">
        <f>IF(C624="","",IF(C624&lt;0,"Refund","Debit"))</f>
      </c>
    </row>
    <row r="625">
      <c r="A625" s="4"/>
      <c r="C625" s="5"/>
      <c r="H625" s="6">
        <f>IF(D625="","",IFERROR(IF(EXACT(VLOOKUP(D625,Categories!$A$2:$A$16,1,FALSE),D625),VLOOKUP(D625,Categories!$A$2:$B$16,2,FALSE),"Fix the capitals"),"Check the category"))</f>
      </c>
      <c r="I625" s="6">
        <f>IF(C625="","",IF(C625&lt;0,"Refund","Debit"))</f>
      </c>
    </row>
    <row r="626">
      <c r="A626" s="4"/>
      <c r="C626" s="5"/>
      <c r="H626" s="6">
        <f>IF(D626="","",IFERROR(IF(EXACT(VLOOKUP(D626,Categories!$A$2:$A$16,1,FALSE),D626),VLOOKUP(D626,Categories!$A$2:$B$16,2,FALSE),"Fix the capitals"),"Check the category"))</f>
      </c>
      <c r="I626" s="6">
        <f>IF(C626="","",IF(C626&lt;0,"Refund","Debit"))</f>
      </c>
    </row>
    <row r="627">
      <c r="A627" s="4"/>
      <c r="C627" s="5"/>
      <c r="H627" s="6">
        <f>IF(D627="","",IFERROR(IF(EXACT(VLOOKUP(D627,Categories!$A$2:$A$16,1,FALSE),D627),VLOOKUP(D627,Categories!$A$2:$B$16,2,FALSE),"Fix the capitals"),"Check the category"))</f>
      </c>
      <c r="I627" s="6">
        <f>IF(C627="","",IF(C627&lt;0,"Refund","Debit"))</f>
      </c>
    </row>
    <row r="628">
      <c r="A628" s="4"/>
      <c r="C628" s="5"/>
      <c r="H628" s="6">
        <f>IF(D628="","",IFERROR(IF(EXACT(VLOOKUP(D628,Categories!$A$2:$A$16,1,FALSE),D628),VLOOKUP(D628,Categories!$A$2:$B$16,2,FALSE),"Fix the capitals"),"Check the category"))</f>
      </c>
      <c r="I628" s="6">
        <f>IF(C628="","",IF(C628&lt;0,"Refund","Debit"))</f>
      </c>
    </row>
    <row r="629">
      <c r="A629" s="4"/>
      <c r="C629" s="5"/>
      <c r="H629" s="6">
        <f>IF(D629="","",IFERROR(IF(EXACT(VLOOKUP(D629,Categories!$A$2:$A$16,1,FALSE),D629),VLOOKUP(D629,Categories!$A$2:$B$16,2,FALSE),"Fix the capitals"),"Check the category"))</f>
      </c>
      <c r="I629" s="6">
        <f>IF(C629="","",IF(C629&lt;0,"Refund","Debit"))</f>
      </c>
    </row>
    <row r="630">
      <c r="A630" s="4"/>
      <c r="C630" s="5"/>
      <c r="H630" s="6">
        <f>IF(D630="","",IFERROR(IF(EXACT(VLOOKUP(D630,Categories!$A$2:$A$16,1,FALSE),D630),VLOOKUP(D630,Categories!$A$2:$B$16,2,FALSE),"Fix the capitals"),"Check the category"))</f>
      </c>
      <c r="I630" s="6">
        <f>IF(C630="","",IF(C630&lt;0,"Refund","Debit"))</f>
      </c>
    </row>
    <row r="631">
      <c r="A631" s="4"/>
      <c r="C631" s="5"/>
      <c r="H631" s="6">
        <f>IF(D631="","",IFERROR(IF(EXACT(VLOOKUP(D631,Categories!$A$2:$A$16,1,FALSE),D631),VLOOKUP(D631,Categories!$A$2:$B$16,2,FALSE),"Fix the capitals"),"Check the category"))</f>
      </c>
      <c r="I631" s="6">
        <f>IF(C631="","",IF(C631&lt;0,"Refund","Debit"))</f>
      </c>
    </row>
    <row r="632">
      <c r="A632" s="4"/>
      <c r="C632" s="5"/>
      <c r="H632" s="6">
        <f>IF(D632="","",IFERROR(IF(EXACT(VLOOKUP(D632,Categories!$A$2:$A$16,1,FALSE),D632),VLOOKUP(D632,Categories!$A$2:$B$16,2,FALSE),"Fix the capitals"),"Check the category"))</f>
      </c>
      <c r="I632" s="6">
        <f>IF(C632="","",IF(C632&lt;0,"Refund","Debit"))</f>
      </c>
    </row>
    <row r="633">
      <c r="A633" s="4"/>
      <c r="C633" s="5"/>
      <c r="H633" s="6">
        <f>IF(D633="","",IFERROR(IF(EXACT(VLOOKUP(D633,Categories!$A$2:$A$16,1,FALSE),D633),VLOOKUP(D633,Categories!$A$2:$B$16,2,FALSE),"Fix the capitals"),"Check the category"))</f>
      </c>
      <c r="I633" s="6">
        <f>IF(C633="","",IF(C633&lt;0,"Refund","Debit"))</f>
      </c>
    </row>
    <row r="634">
      <c r="A634" s="4"/>
      <c r="C634" s="5"/>
      <c r="H634" s="6">
        <f>IF(D634="","",IFERROR(IF(EXACT(VLOOKUP(D634,Categories!$A$2:$A$16,1,FALSE),D634),VLOOKUP(D634,Categories!$A$2:$B$16,2,FALSE),"Fix the capitals"),"Check the category"))</f>
      </c>
      <c r="I634" s="6">
        <f>IF(C634="","",IF(C634&lt;0,"Refund","Debit"))</f>
      </c>
    </row>
    <row r="635">
      <c r="A635" s="4"/>
      <c r="C635" s="5"/>
      <c r="H635" s="6">
        <f>IF(D635="","",IFERROR(IF(EXACT(VLOOKUP(D635,Categories!$A$2:$A$16,1,FALSE),D635),VLOOKUP(D635,Categories!$A$2:$B$16,2,FALSE),"Fix the capitals"),"Check the category"))</f>
      </c>
      <c r="I635" s="6">
        <f>IF(C635="","",IF(C635&lt;0,"Refund","Debit"))</f>
      </c>
    </row>
    <row r="636">
      <c r="A636" s="4"/>
      <c r="C636" s="5"/>
      <c r="H636" s="6">
        <f>IF(D636="","",IFERROR(IF(EXACT(VLOOKUP(D636,Categories!$A$2:$A$16,1,FALSE),D636),VLOOKUP(D636,Categories!$A$2:$B$16,2,FALSE),"Fix the capitals"),"Check the category"))</f>
      </c>
      <c r="I636" s="6">
        <f>IF(C636="","",IF(C636&lt;0,"Refund","Debit"))</f>
      </c>
    </row>
    <row r="637">
      <c r="A637" s="4"/>
      <c r="C637" s="5"/>
      <c r="H637" s="6">
        <f>IF(D637="","",IFERROR(IF(EXACT(VLOOKUP(D637,Categories!$A$2:$A$16,1,FALSE),D637),VLOOKUP(D637,Categories!$A$2:$B$16,2,FALSE),"Fix the capitals"),"Check the category"))</f>
      </c>
      <c r="I637" s="6">
        <f>IF(C637="","",IF(C637&lt;0,"Refund","Debit"))</f>
      </c>
    </row>
    <row r="638">
      <c r="A638" s="4"/>
      <c r="C638" s="5"/>
      <c r="H638" s="6">
        <f>IF(D638="","",IFERROR(IF(EXACT(VLOOKUP(D638,Categories!$A$2:$A$16,1,FALSE),D638),VLOOKUP(D638,Categories!$A$2:$B$16,2,FALSE),"Fix the capitals"),"Check the category"))</f>
      </c>
      <c r="I638" s="6">
        <f>IF(C638="","",IF(C638&lt;0,"Refund","Debit"))</f>
      </c>
    </row>
    <row r="639">
      <c r="A639" s="4"/>
      <c r="C639" s="5"/>
      <c r="H639" s="6">
        <f>IF(D639="","",IFERROR(IF(EXACT(VLOOKUP(D639,Categories!$A$2:$A$16,1,FALSE),D639),VLOOKUP(D639,Categories!$A$2:$B$16,2,FALSE),"Fix the capitals"),"Check the category"))</f>
      </c>
      <c r="I639" s="6">
        <f>IF(C639="","",IF(C639&lt;0,"Refund","Debit"))</f>
      </c>
    </row>
    <row r="640">
      <c r="A640" s="4"/>
      <c r="C640" s="5"/>
      <c r="H640" s="6">
        <f>IF(D640="","",IFERROR(IF(EXACT(VLOOKUP(D640,Categories!$A$2:$A$16,1,FALSE),D640),VLOOKUP(D640,Categories!$A$2:$B$16,2,FALSE),"Fix the capitals"),"Check the category"))</f>
      </c>
      <c r="I640" s="6">
        <f>IF(C640="","",IF(C640&lt;0,"Refund","Debit"))</f>
      </c>
    </row>
    <row r="641">
      <c r="A641" s="4"/>
      <c r="C641" s="5"/>
      <c r="H641" s="6">
        <f>IF(D641="","",IFERROR(IF(EXACT(VLOOKUP(D641,Categories!$A$2:$A$16,1,FALSE),D641),VLOOKUP(D641,Categories!$A$2:$B$16,2,FALSE),"Fix the capitals"),"Check the category"))</f>
      </c>
      <c r="I641" s="6">
        <f>IF(C641="","",IF(C641&lt;0,"Refund","Debit"))</f>
      </c>
    </row>
    <row r="642">
      <c r="A642" s="4"/>
      <c r="C642" s="5"/>
      <c r="H642" s="6">
        <f>IF(D642="","",IFERROR(IF(EXACT(VLOOKUP(D642,Categories!$A$2:$A$16,1,FALSE),D642),VLOOKUP(D642,Categories!$A$2:$B$16,2,FALSE),"Fix the capitals"),"Check the category"))</f>
      </c>
      <c r="I642" s="6">
        <f>IF(C642="","",IF(C642&lt;0,"Refund","Debit"))</f>
      </c>
    </row>
    <row r="643">
      <c r="A643" s="4"/>
      <c r="C643" s="5"/>
      <c r="H643" s="6">
        <f>IF(D643="","",IFERROR(IF(EXACT(VLOOKUP(D643,Categories!$A$2:$A$16,1,FALSE),D643),VLOOKUP(D643,Categories!$A$2:$B$16,2,FALSE),"Fix the capitals"),"Check the category"))</f>
      </c>
      <c r="I643" s="6">
        <f>IF(C643="","",IF(C643&lt;0,"Refund","Debit"))</f>
      </c>
    </row>
    <row r="644">
      <c r="A644" s="4"/>
      <c r="C644" s="5"/>
      <c r="H644" s="6">
        <f>IF(D644="","",IFERROR(IF(EXACT(VLOOKUP(D644,Categories!$A$2:$A$16,1,FALSE),D644),VLOOKUP(D644,Categories!$A$2:$B$16,2,FALSE),"Fix the capitals"),"Check the category"))</f>
      </c>
      <c r="I644" s="6">
        <f>IF(C644="","",IF(C644&lt;0,"Refund","Debit"))</f>
      </c>
    </row>
    <row r="645">
      <c r="A645" s="4"/>
      <c r="C645" s="5"/>
      <c r="H645" s="6">
        <f>IF(D645="","",IFERROR(IF(EXACT(VLOOKUP(D645,Categories!$A$2:$A$16,1,FALSE),D645),VLOOKUP(D645,Categories!$A$2:$B$16,2,FALSE),"Fix the capitals"),"Check the category"))</f>
      </c>
      <c r="I645" s="6">
        <f>IF(C645="","",IF(C645&lt;0,"Refund","Debit"))</f>
      </c>
    </row>
    <row r="646">
      <c r="A646" s="4"/>
      <c r="C646" s="5"/>
      <c r="H646" s="6">
        <f>IF(D646="","",IFERROR(IF(EXACT(VLOOKUP(D646,Categories!$A$2:$A$16,1,FALSE),D646),VLOOKUP(D646,Categories!$A$2:$B$16,2,FALSE),"Fix the capitals"),"Check the category"))</f>
      </c>
      <c r="I646" s="6">
        <f>IF(C646="","",IF(C646&lt;0,"Refund","Debit"))</f>
      </c>
    </row>
    <row r="647">
      <c r="A647" s="4"/>
      <c r="C647" s="5"/>
      <c r="H647" s="6">
        <f>IF(D647="","",IFERROR(IF(EXACT(VLOOKUP(D647,Categories!$A$2:$A$16,1,FALSE),D647),VLOOKUP(D647,Categories!$A$2:$B$16,2,FALSE),"Fix the capitals"),"Check the category"))</f>
      </c>
      <c r="I647" s="6">
        <f>IF(C647="","",IF(C647&lt;0,"Refund","Debit"))</f>
      </c>
    </row>
    <row r="648">
      <c r="A648" s="4"/>
      <c r="C648" s="5"/>
      <c r="H648" s="6">
        <f>IF(D648="","",IFERROR(IF(EXACT(VLOOKUP(D648,Categories!$A$2:$A$16,1,FALSE),D648),VLOOKUP(D648,Categories!$A$2:$B$16,2,FALSE),"Fix the capitals"),"Check the category"))</f>
      </c>
      <c r="I648" s="6">
        <f>IF(C648="","",IF(C648&lt;0,"Refund","Debit"))</f>
      </c>
    </row>
    <row r="649">
      <c r="A649" s="4"/>
      <c r="C649" s="5"/>
      <c r="H649" s="6">
        <f>IF(D649="","",IFERROR(IF(EXACT(VLOOKUP(D649,Categories!$A$2:$A$16,1,FALSE),D649),VLOOKUP(D649,Categories!$A$2:$B$16,2,FALSE),"Fix the capitals"),"Check the category"))</f>
      </c>
      <c r="I649" s="6">
        <f>IF(C649="","",IF(C649&lt;0,"Refund","Debit"))</f>
      </c>
    </row>
    <row r="650">
      <c r="A650" s="4"/>
      <c r="C650" s="5"/>
      <c r="H650" s="6">
        <f>IF(D650="","",IFERROR(IF(EXACT(VLOOKUP(D650,Categories!$A$2:$A$16,1,FALSE),D650),VLOOKUP(D650,Categories!$A$2:$B$16,2,FALSE),"Fix the capitals"),"Check the category"))</f>
      </c>
      <c r="I650" s="6">
        <f>IF(C650="","",IF(C650&lt;0,"Refund","Debit"))</f>
      </c>
    </row>
    <row r="651">
      <c r="A651" s="4"/>
      <c r="C651" s="5"/>
      <c r="H651" s="6">
        <f>IF(D651="","",IFERROR(IF(EXACT(VLOOKUP(D651,Categories!$A$2:$A$16,1,FALSE),D651),VLOOKUP(D651,Categories!$A$2:$B$16,2,FALSE),"Fix the capitals"),"Check the category"))</f>
      </c>
      <c r="I651" s="6">
        <f>IF(C651="","",IF(C651&lt;0,"Refund","Debit"))</f>
      </c>
    </row>
    <row r="652">
      <c r="A652" s="4"/>
      <c r="C652" s="5"/>
      <c r="H652" s="6">
        <f>IF(D652="","",IFERROR(IF(EXACT(VLOOKUP(D652,Categories!$A$2:$A$16,1,FALSE),D652),VLOOKUP(D652,Categories!$A$2:$B$16,2,FALSE),"Fix the capitals"),"Check the category"))</f>
      </c>
      <c r="I652" s="6">
        <f>IF(C652="","",IF(C652&lt;0,"Refund","Debit"))</f>
      </c>
    </row>
    <row r="653">
      <c r="A653" s="4"/>
      <c r="C653" s="5"/>
      <c r="H653" s="6">
        <f>IF(D653="","",IFERROR(IF(EXACT(VLOOKUP(D653,Categories!$A$2:$A$16,1,FALSE),D653),VLOOKUP(D653,Categories!$A$2:$B$16,2,FALSE),"Fix the capitals"),"Check the category"))</f>
      </c>
      <c r="I653" s="6">
        <f>IF(C653="","",IF(C653&lt;0,"Refund","Debit"))</f>
      </c>
    </row>
    <row r="654">
      <c r="A654" s="4"/>
      <c r="C654" s="5"/>
      <c r="H654" s="6">
        <f>IF(D654="","",IFERROR(IF(EXACT(VLOOKUP(D654,Categories!$A$2:$A$16,1,FALSE),D654),VLOOKUP(D654,Categories!$A$2:$B$16,2,FALSE),"Fix the capitals"),"Check the category"))</f>
      </c>
      <c r="I654" s="6">
        <f>IF(C654="","",IF(C654&lt;0,"Refund","Debit"))</f>
      </c>
    </row>
    <row r="655">
      <c r="A655" s="4"/>
      <c r="C655" s="5"/>
      <c r="H655" s="6">
        <f>IF(D655="","",IFERROR(IF(EXACT(VLOOKUP(D655,Categories!$A$2:$A$16,1,FALSE),D655),VLOOKUP(D655,Categories!$A$2:$B$16,2,FALSE),"Fix the capitals"),"Check the category"))</f>
      </c>
      <c r="I655" s="6">
        <f>IF(C655="","",IF(C655&lt;0,"Refund","Debit"))</f>
      </c>
    </row>
    <row r="656">
      <c r="A656" s="4"/>
      <c r="C656" s="5"/>
      <c r="H656" s="6">
        <f>IF(D656="","",IFERROR(IF(EXACT(VLOOKUP(D656,Categories!$A$2:$A$16,1,FALSE),D656),VLOOKUP(D656,Categories!$A$2:$B$16,2,FALSE),"Fix the capitals"),"Check the category"))</f>
      </c>
      <c r="I656" s="6">
        <f>IF(C656="","",IF(C656&lt;0,"Refund","Debit"))</f>
      </c>
    </row>
    <row r="657">
      <c r="A657" s="4"/>
      <c r="C657" s="5"/>
      <c r="H657" s="6">
        <f>IF(D657="","",IFERROR(IF(EXACT(VLOOKUP(D657,Categories!$A$2:$A$16,1,FALSE),D657),VLOOKUP(D657,Categories!$A$2:$B$16,2,FALSE),"Fix the capitals"),"Check the category"))</f>
      </c>
      <c r="I657" s="6">
        <f>IF(C657="","",IF(C657&lt;0,"Refund","Debit"))</f>
      </c>
    </row>
    <row r="658">
      <c r="A658" s="4"/>
      <c r="C658" s="5"/>
      <c r="H658" s="6">
        <f>IF(D658="","",IFERROR(IF(EXACT(VLOOKUP(D658,Categories!$A$2:$A$16,1,FALSE),D658),VLOOKUP(D658,Categories!$A$2:$B$16,2,FALSE),"Fix the capitals"),"Check the category"))</f>
      </c>
      <c r="I658" s="6">
        <f>IF(C658="","",IF(C658&lt;0,"Refund","Debit"))</f>
      </c>
    </row>
    <row r="659">
      <c r="A659" s="4"/>
      <c r="C659" s="5"/>
      <c r="H659" s="6">
        <f>IF(D659="","",IFERROR(IF(EXACT(VLOOKUP(D659,Categories!$A$2:$A$16,1,FALSE),D659),VLOOKUP(D659,Categories!$A$2:$B$16,2,FALSE),"Fix the capitals"),"Check the category"))</f>
      </c>
      <c r="I659" s="6">
        <f>IF(C659="","",IF(C659&lt;0,"Refund","Debit"))</f>
      </c>
    </row>
    <row r="660">
      <c r="A660" s="4"/>
      <c r="C660" s="5"/>
      <c r="H660" s="6">
        <f>IF(D660="","",IFERROR(IF(EXACT(VLOOKUP(D660,Categories!$A$2:$A$16,1,FALSE),D660),VLOOKUP(D660,Categories!$A$2:$B$16,2,FALSE),"Fix the capitals"),"Check the category"))</f>
      </c>
      <c r="I660" s="6">
        <f>IF(C660="","",IF(C660&lt;0,"Refund","Debit"))</f>
      </c>
    </row>
    <row r="661">
      <c r="A661" s="4"/>
      <c r="C661" s="5"/>
      <c r="H661" s="6">
        <f>IF(D661="","",IFERROR(IF(EXACT(VLOOKUP(D661,Categories!$A$2:$A$16,1,FALSE),D661),VLOOKUP(D661,Categories!$A$2:$B$16,2,FALSE),"Fix the capitals"),"Check the category"))</f>
      </c>
      <c r="I661" s="6">
        <f>IF(C661="","",IF(C661&lt;0,"Refund","Debit"))</f>
      </c>
    </row>
    <row r="662">
      <c r="A662" s="4"/>
      <c r="C662" s="5"/>
      <c r="H662" s="6">
        <f>IF(D662="","",IFERROR(IF(EXACT(VLOOKUP(D662,Categories!$A$2:$A$16,1,FALSE),D662),VLOOKUP(D662,Categories!$A$2:$B$16,2,FALSE),"Fix the capitals"),"Check the category"))</f>
      </c>
      <c r="I662" s="6">
        <f>IF(C662="","",IF(C662&lt;0,"Refund","Debit"))</f>
      </c>
    </row>
    <row r="663">
      <c r="A663" s="4"/>
      <c r="C663" s="5"/>
      <c r="H663" s="6">
        <f>IF(D663="","",IFERROR(IF(EXACT(VLOOKUP(D663,Categories!$A$2:$A$16,1,FALSE),D663),VLOOKUP(D663,Categories!$A$2:$B$16,2,FALSE),"Fix the capitals"),"Check the category"))</f>
      </c>
      <c r="I663" s="6">
        <f>IF(C663="","",IF(C663&lt;0,"Refund","Debit"))</f>
      </c>
    </row>
    <row r="664">
      <c r="A664" s="4"/>
      <c r="C664" s="5"/>
      <c r="H664" s="6">
        <f>IF(D664="","",IFERROR(IF(EXACT(VLOOKUP(D664,Categories!$A$2:$A$16,1,FALSE),D664),VLOOKUP(D664,Categories!$A$2:$B$16,2,FALSE),"Fix the capitals"),"Check the category"))</f>
      </c>
      <c r="I664" s="6">
        <f>IF(C664="","",IF(C664&lt;0,"Refund","Debit"))</f>
      </c>
    </row>
    <row r="665">
      <c r="A665" s="4"/>
      <c r="C665" s="5"/>
      <c r="H665" s="6">
        <f>IF(D665="","",IFERROR(IF(EXACT(VLOOKUP(D665,Categories!$A$2:$A$16,1,FALSE),D665),VLOOKUP(D665,Categories!$A$2:$B$16,2,FALSE),"Fix the capitals"),"Check the category"))</f>
      </c>
      <c r="I665" s="6">
        <f>IF(C665="","",IF(C665&lt;0,"Refund","Debit"))</f>
      </c>
    </row>
    <row r="666">
      <c r="A666" s="4"/>
      <c r="C666" s="5"/>
      <c r="H666" s="6">
        <f>IF(D666="","",IFERROR(IF(EXACT(VLOOKUP(D666,Categories!$A$2:$A$16,1,FALSE),D666),VLOOKUP(D666,Categories!$A$2:$B$16,2,FALSE),"Fix the capitals"),"Check the category"))</f>
      </c>
      <c r="I666" s="6">
        <f>IF(C666="","",IF(C666&lt;0,"Refund","Debit"))</f>
      </c>
    </row>
    <row r="667">
      <c r="A667" s="4"/>
      <c r="C667" s="5"/>
      <c r="H667" s="6">
        <f>IF(D667="","",IFERROR(IF(EXACT(VLOOKUP(D667,Categories!$A$2:$A$16,1,FALSE),D667),VLOOKUP(D667,Categories!$A$2:$B$16,2,FALSE),"Fix the capitals"),"Check the category"))</f>
      </c>
      <c r="I667" s="6">
        <f>IF(C667="","",IF(C667&lt;0,"Refund","Debit"))</f>
      </c>
    </row>
    <row r="668">
      <c r="A668" s="4"/>
      <c r="C668" s="5"/>
      <c r="H668" s="6">
        <f>IF(D668="","",IFERROR(IF(EXACT(VLOOKUP(D668,Categories!$A$2:$A$16,1,FALSE),D668),VLOOKUP(D668,Categories!$A$2:$B$16,2,FALSE),"Fix the capitals"),"Check the category"))</f>
      </c>
      <c r="I668" s="6">
        <f>IF(C668="","",IF(C668&lt;0,"Refund","Debit"))</f>
      </c>
    </row>
    <row r="669">
      <c r="A669" s="4"/>
      <c r="C669" s="5"/>
      <c r="H669" s="6">
        <f>IF(D669="","",IFERROR(IF(EXACT(VLOOKUP(D669,Categories!$A$2:$A$16,1,FALSE),D669),VLOOKUP(D669,Categories!$A$2:$B$16,2,FALSE),"Fix the capitals"),"Check the category"))</f>
      </c>
      <c r="I669" s="6">
        <f>IF(C669="","",IF(C669&lt;0,"Refund","Debit"))</f>
      </c>
    </row>
    <row r="670">
      <c r="A670" s="4"/>
      <c r="C670" s="5"/>
      <c r="H670" s="6">
        <f>IF(D670="","",IFERROR(IF(EXACT(VLOOKUP(D670,Categories!$A$2:$A$16,1,FALSE),D670),VLOOKUP(D670,Categories!$A$2:$B$16,2,FALSE),"Fix the capitals"),"Check the category"))</f>
      </c>
      <c r="I670" s="6">
        <f>IF(C670="","",IF(C670&lt;0,"Refund","Debit"))</f>
      </c>
    </row>
    <row r="671">
      <c r="A671" s="4"/>
      <c r="C671" s="5"/>
      <c r="H671" s="6">
        <f>IF(D671="","",IFERROR(IF(EXACT(VLOOKUP(D671,Categories!$A$2:$A$16,1,FALSE),D671),VLOOKUP(D671,Categories!$A$2:$B$16,2,FALSE),"Fix the capitals"),"Check the category"))</f>
      </c>
      <c r="I671" s="6">
        <f>IF(C671="","",IF(C671&lt;0,"Refund","Debit"))</f>
      </c>
    </row>
    <row r="672">
      <c r="A672" s="4"/>
      <c r="C672" s="5"/>
      <c r="H672" s="6">
        <f>IF(D672="","",IFERROR(IF(EXACT(VLOOKUP(D672,Categories!$A$2:$A$16,1,FALSE),D672),VLOOKUP(D672,Categories!$A$2:$B$16,2,FALSE),"Fix the capitals"),"Check the category"))</f>
      </c>
      <c r="I672" s="6">
        <f>IF(C672="","",IF(C672&lt;0,"Refund","Debit"))</f>
      </c>
    </row>
    <row r="673">
      <c r="A673" s="4"/>
      <c r="C673" s="5"/>
      <c r="H673" s="6">
        <f>IF(D673="","",IFERROR(IF(EXACT(VLOOKUP(D673,Categories!$A$2:$A$16,1,FALSE),D673),VLOOKUP(D673,Categories!$A$2:$B$16,2,FALSE),"Fix the capitals"),"Check the category"))</f>
      </c>
      <c r="I673" s="6">
        <f>IF(C673="","",IF(C673&lt;0,"Refund","Debit"))</f>
      </c>
    </row>
    <row r="674">
      <c r="A674" s="4"/>
      <c r="C674" s="5"/>
      <c r="H674" s="6">
        <f>IF(D674="","",IFERROR(IF(EXACT(VLOOKUP(D674,Categories!$A$2:$A$16,1,FALSE),D674),VLOOKUP(D674,Categories!$A$2:$B$16,2,FALSE),"Fix the capitals"),"Check the category"))</f>
      </c>
      <c r="I674" s="6">
        <f>IF(C674="","",IF(C674&lt;0,"Refund","Debit"))</f>
      </c>
    </row>
    <row r="675">
      <c r="A675" s="4"/>
      <c r="C675" s="5"/>
      <c r="H675" s="6">
        <f>IF(D675="","",IFERROR(IF(EXACT(VLOOKUP(D675,Categories!$A$2:$A$16,1,FALSE),D675),VLOOKUP(D675,Categories!$A$2:$B$16,2,FALSE),"Fix the capitals"),"Check the category"))</f>
      </c>
      <c r="I675" s="6">
        <f>IF(C675="","",IF(C675&lt;0,"Refund","Debit"))</f>
      </c>
    </row>
    <row r="676">
      <c r="A676" s="4"/>
      <c r="C676" s="5"/>
      <c r="H676" s="6">
        <f>IF(D676="","",IFERROR(IF(EXACT(VLOOKUP(D676,Categories!$A$2:$A$16,1,FALSE),D676),VLOOKUP(D676,Categories!$A$2:$B$16,2,FALSE),"Fix the capitals"),"Check the category"))</f>
      </c>
      <c r="I676" s="6">
        <f>IF(C676="","",IF(C676&lt;0,"Refund","Debit"))</f>
      </c>
    </row>
    <row r="677">
      <c r="A677" s="4"/>
      <c r="C677" s="5"/>
      <c r="H677" s="6">
        <f>IF(D677="","",IFERROR(IF(EXACT(VLOOKUP(D677,Categories!$A$2:$A$16,1,FALSE),D677),VLOOKUP(D677,Categories!$A$2:$B$16,2,FALSE),"Fix the capitals"),"Check the category"))</f>
      </c>
      <c r="I677" s="6">
        <f>IF(C677="","",IF(C677&lt;0,"Refund","Debit"))</f>
      </c>
    </row>
    <row r="678">
      <c r="A678" s="4"/>
      <c r="C678" s="5"/>
      <c r="H678" s="6">
        <f>IF(D678="","",IFERROR(IF(EXACT(VLOOKUP(D678,Categories!$A$2:$A$16,1,FALSE),D678),VLOOKUP(D678,Categories!$A$2:$B$16,2,FALSE),"Fix the capitals"),"Check the category"))</f>
      </c>
      <c r="I678" s="6">
        <f>IF(C678="","",IF(C678&lt;0,"Refund","Debit"))</f>
      </c>
    </row>
    <row r="679">
      <c r="A679" s="4"/>
      <c r="C679" s="5"/>
      <c r="H679" s="6">
        <f>IF(D679="","",IFERROR(IF(EXACT(VLOOKUP(D679,Categories!$A$2:$A$16,1,FALSE),D679),VLOOKUP(D679,Categories!$A$2:$B$16,2,FALSE),"Fix the capitals"),"Check the category"))</f>
      </c>
      <c r="I679" s="6">
        <f>IF(C679="","",IF(C679&lt;0,"Refund","Debit"))</f>
      </c>
    </row>
    <row r="680">
      <c r="A680" s="4"/>
      <c r="C680" s="5"/>
      <c r="H680" s="6">
        <f>IF(D680="","",IFERROR(IF(EXACT(VLOOKUP(D680,Categories!$A$2:$A$16,1,FALSE),D680),VLOOKUP(D680,Categories!$A$2:$B$16,2,FALSE),"Fix the capitals"),"Check the category"))</f>
      </c>
      <c r="I680" s="6">
        <f>IF(C680="","",IF(C680&lt;0,"Refund","Debit"))</f>
      </c>
    </row>
    <row r="681">
      <c r="A681" s="4"/>
      <c r="C681" s="5"/>
      <c r="H681" s="6">
        <f>IF(D681="","",IFERROR(IF(EXACT(VLOOKUP(D681,Categories!$A$2:$A$16,1,FALSE),D681),VLOOKUP(D681,Categories!$A$2:$B$16,2,FALSE),"Fix the capitals"),"Check the category"))</f>
      </c>
      <c r="I681" s="6">
        <f>IF(C681="","",IF(C681&lt;0,"Refund","Debit"))</f>
      </c>
    </row>
    <row r="682">
      <c r="A682" s="4"/>
      <c r="C682" s="5"/>
      <c r="H682" s="6">
        <f>IF(D682="","",IFERROR(IF(EXACT(VLOOKUP(D682,Categories!$A$2:$A$16,1,FALSE),D682),VLOOKUP(D682,Categories!$A$2:$B$16,2,FALSE),"Fix the capitals"),"Check the category"))</f>
      </c>
      <c r="I682" s="6">
        <f>IF(C682="","",IF(C682&lt;0,"Refund","Debit"))</f>
      </c>
    </row>
    <row r="683">
      <c r="A683" s="4"/>
      <c r="C683" s="5"/>
      <c r="H683" s="6">
        <f>IF(D683="","",IFERROR(IF(EXACT(VLOOKUP(D683,Categories!$A$2:$A$16,1,FALSE),D683),VLOOKUP(D683,Categories!$A$2:$B$16,2,FALSE),"Fix the capitals"),"Check the category"))</f>
      </c>
      <c r="I683" s="6">
        <f>IF(C683="","",IF(C683&lt;0,"Refund","Debit"))</f>
      </c>
    </row>
    <row r="684">
      <c r="A684" s="4"/>
      <c r="C684" s="5"/>
      <c r="H684" s="6">
        <f>IF(D684="","",IFERROR(IF(EXACT(VLOOKUP(D684,Categories!$A$2:$A$16,1,FALSE),D684),VLOOKUP(D684,Categories!$A$2:$B$16,2,FALSE),"Fix the capitals"),"Check the category"))</f>
      </c>
      <c r="I684" s="6">
        <f>IF(C684="","",IF(C684&lt;0,"Refund","Debit"))</f>
      </c>
    </row>
    <row r="685">
      <c r="A685" s="4"/>
      <c r="C685" s="5"/>
      <c r="H685" s="6">
        <f>IF(D685="","",IFERROR(IF(EXACT(VLOOKUP(D685,Categories!$A$2:$A$16,1,FALSE),D685),VLOOKUP(D685,Categories!$A$2:$B$16,2,FALSE),"Fix the capitals"),"Check the category"))</f>
      </c>
      <c r="I685" s="6">
        <f>IF(C685="","",IF(C685&lt;0,"Refund","Debit"))</f>
      </c>
    </row>
    <row r="686">
      <c r="A686" s="4"/>
      <c r="C686" s="5"/>
      <c r="H686" s="6">
        <f>IF(D686="","",IFERROR(IF(EXACT(VLOOKUP(D686,Categories!$A$2:$A$16,1,FALSE),D686),VLOOKUP(D686,Categories!$A$2:$B$16,2,FALSE),"Fix the capitals"),"Check the category"))</f>
      </c>
      <c r="I686" s="6">
        <f>IF(C686="","",IF(C686&lt;0,"Refund","Debit"))</f>
      </c>
    </row>
    <row r="687">
      <c r="A687" s="4"/>
      <c r="C687" s="5"/>
      <c r="H687" s="6">
        <f>IF(D687="","",IFERROR(IF(EXACT(VLOOKUP(D687,Categories!$A$2:$A$16,1,FALSE),D687),VLOOKUP(D687,Categories!$A$2:$B$16,2,FALSE),"Fix the capitals"),"Check the category"))</f>
      </c>
      <c r="I687" s="6">
        <f>IF(C687="","",IF(C687&lt;0,"Refund","Debit"))</f>
      </c>
    </row>
    <row r="688">
      <c r="A688" s="4"/>
      <c r="C688" s="5"/>
      <c r="H688" s="6">
        <f>IF(D688="","",IFERROR(IF(EXACT(VLOOKUP(D688,Categories!$A$2:$A$16,1,FALSE),D688),VLOOKUP(D688,Categories!$A$2:$B$16,2,FALSE),"Fix the capitals"),"Check the category"))</f>
      </c>
      <c r="I688" s="6">
        <f>IF(C688="","",IF(C688&lt;0,"Refund","Debit"))</f>
      </c>
    </row>
    <row r="689">
      <c r="A689" s="4"/>
      <c r="C689" s="5"/>
      <c r="H689" s="6">
        <f>IF(D689="","",IFERROR(IF(EXACT(VLOOKUP(D689,Categories!$A$2:$A$16,1,FALSE),D689),VLOOKUP(D689,Categories!$A$2:$B$16,2,FALSE),"Fix the capitals"),"Check the category"))</f>
      </c>
      <c r="I689" s="6">
        <f>IF(C689="","",IF(C689&lt;0,"Refund","Debit"))</f>
      </c>
    </row>
    <row r="690">
      <c r="A690" s="4"/>
      <c r="C690" s="5"/>
      <c r="H690" s="6">
        <f>IF(D690="","",IFERROR(IF(EXACT(VLOOKUP(D690,Categories!$A$2:$A$16,1,FALSE),D690),VLOOKUP(D690,Categories!$A$2:$B$16,2,FALSE),"Fix the capitals"),"Check the category"))</f>
      </c>
      <c r="I690" s="6">
        <f>IF(C690="","",IF(C690&lt;0,"Refund","Debit"))</f>
      </c>
    </row>
    <row r="691">
      <c r="A691" s="4"/>
      <c r="C691" s="5"/>
      <c r="H691" s="6">
        <f>IF(D691="","",IFERROR(IF(EXACT(VLOOKUP(D691,Categories!$A$2:$A$16,1,FALSE),D691),VLOOKUP(D691,Categories!$A$2:$B$16,2,FALSE),"Fix the capitals"),"Check the category"))</f>
      </c>
      <c r="I691" s="6">
        <f>IF(C691="","",IF(C691&lt;0,"Refund","Debit"))</f>
      </c>
    </row>
    <row r="692">
      <c r="A692" s="4"/>
      <c r="C692" s="5"/>
      <c r="H692" s="6">
        <f>IF(D692="","",IFERROR(IF(EXACT(VLOOKUP(D692,Categories!$A$2:$A$16,1,FALSE),D692),VLOOKUP(D692,Categories!$A$2:$B$16,2,FALSE),"Fix the capitals"),"Check the category"))</f>
      </c>
      <c r="I692" s="6">
        <f>IF(C692="","",IF(C692&lt;0,"Refund","Debit"))</f>
      </c>
    </row>
    <row r="693">
      <c r="A693" s="4"/>
      <c r="C693" s="5"/>
      <c r="H693" s="6">
        <f>IF(D693="","",IFERROR(IF(EXACT(VLOOKUP(D693,Categories!$A$2:$A$16,1,FALSE),D693),VLOOKUP(D693,Categories!$A$2:$B$16,2,FALSE),"Fix the capitals"),"Check the category"))</f>
      </c>
      <c r="I693" s="6">
        <f>IF(C693="","",IF(C693&lt;0,"Refund","Debit"))</f>
      </c>
    </row>
    <row r="694">
      <c r="A694" s="4"/>
      <c r="C694" s="5"/>
      <c r="H694" s="6">
        <f>IF(D694="","",IFERROR(IF(EXACT(VLOOKUP(D694,Categories!$A$2:$A$16,1,FALSE),D694),VLOOKUP(D694,Categories!$A$2:$B$16,2,FALSE),"Fix the capitals"),"Check the category"))</f>
      </c>
      <c r="I694" s="6">
        <f>IF(C694="","",IF(C694&lt;0,"Refund","Debit"))</f>
      </c>
    </row>
    <row r="695">
      <c r="A695" s="4"/>
      <c r="C695" s="5"/>
      <c r="H695" s="6">
        <f>IF(D695="","",IFERROR(IF(EXACT(VLOOKUP(D695,Categories!$A$2:$A$16,1,FALSE),D695),VLOOKUP(D695,Categories!$A$2:$B$16,2,FALSE),"Fix the capitals"),"Check the category"))</f>
      </c>
      <c r="I695" s="6">
        <f>IF(C695="","",IF(C695&lt;0,"Refund","Debit"))</f>
      </c>
    </row>
    <row r="696">
      <c r="A696" s="4"/>
      <c r="C696" s="5"/>
      <c r="H696" s="6">
        <f>IF(D696="","",IFERROR(IF(EXACT(VLOOKUP(D696,Categories!$A$2:$A$16,1,FALSE),D696),VLOOKUP(D696,Categories!$A$2:$B$16,2,FALSE),"Fix the capitals"),"Check the category"))</f>
      </c>
      <c r="I696" s="6">
        <f>IF(C696="","",IF(C696&lt;0,"Refund","Debit"))</f>
      </c>
    </row>
    <row r="697">
      <c r="A697" s="4"/>
      <c r="C697" s="5"/>
      <c r="H697" s="6">
        <f>IF(D697="","",IFERROR(IF(EXACT(VLOOKUP(D697,Categories!$A$2:$A$16,1,FALSE),D697),VLOOKUP(D697,Categories!$A$2:$B$16,2,FALSE),"Fix the capitals"),"Check the category"))</f>
      </c>
      <c r="I697" s="6">
        <f>IF(C697="","",IF(C697&lt;0,"Refund","Debit"))</f>
      </c>
    </row>
    <row r="698">
      <c r="A698" s="4"/>
      <c r="C698" s="5"/>
      <c r="H698" s="6">
        <f>IF(D698="","",IFERROR(IF(EXACT(VLOOKUP(D698,Categories!$A$2:$A$16,1,FALSE),D698),VLOOKUP(D698,Categories!$A$2:$B$16,2,FALSE),"Fix the capitals"),"Check the category"))</f>
      </c>
      <c r="I698" s="6">
        <f>IF(C698="","",IF(C698&lt;0,"Refund","Debit"))</f>
      </c>
    </row>
    <row r="699">
      <c r="A699" s="4"/>
      <c r="C699" s="5"/>
      <c r="H699" s="6">
        <f>IF(D699="","",IFERROR(IF(EXACT(VLOOKUP(D699,Categories!$A$2:$A$16,1,FALSE),D699),VLOOKUP(D699,Categories!$A$2:$B$16,2,FALSE),"Fix the capitals"),"Check the category"))</f>
      </c>
      <c r="I699" s="6">
        <f>IF(C699="","",IF(C699&lt;0,"Refund","Debit"))</f>
      </c>
    </row>
    <row r="700">
      <c r="A700" s="4"/>
      <c r="C700" s="5"/>
      <c r="H700" s="6">
        <f>IF(D700="","",IFERROR(IF(EXACT(VLOOKUP(D700,Categories!$A$2:$A$16,1,FALSE),D700),VLOOKUP(D700,Categories!$A$2:$B$16,2,FALSE),"Fix the capitals"),"Check the category"))</f>
      </c>
      <c r="I700" s="6">
        <f>IF(C700="","",IF(C700&lt;0,"Refund","Debit"))</f>
      </c>
    </row>
    <row r="701">
      <c r="A701" s="4"/>
      <c r="C701" s="5"/>
      <c r="H701" s="6">
        <f>IF(D701="","",IFERROR(IF(EXACT(VLOOKUP(D701,Categories!$A$2:$A$16,1,FALSE),D701),VLOOKUP(D701,Categories!$A$2:$B$16,2,FALSE),"Fix the capitals"),"Check the category"))</f>
      </c>
      <c r="I701" s="6">
        <f>IF(C701="","",IF(C701&lt;0,"Refund","Debit"))</f>
      </c>
    </row>
    <row r="702">
      <c r="A702" s="4"/>
      <c r="C702" s="5"/>
      <c r="H702" s="6">
        <f>IF(D702="","",IFERROR(IF(EXACT(VLOOKUP(D702,Categories!$A$2:$A$16,1,FALSE),D702),VLOOKUP(D702,Categories!$A$2:$B$16,2,FALSE),"Fix the capitals"),"Check the category"))</f>
      </c>
      <c r="I702" s="6">
        <f>IF(C702="","",IF(C702&lt;0,"Refund","Debit"))</f>
      </c>
    </row>
    <row r="703">
      <c r="A703" s="4"/>
      <c r="C703" s="5"/>
      <c r="H703" s="6">
        <f>IF(D703="","",IFERROR(IF(EXACT(VLOOKUP(D703,Categories!$A$2:$A$16,1,FALSE),D703),VLOOKUP(D703,Categories!$A$2:$B$16,2,FALSE),"Fix the capitals"),"Check the category"))</f>
      </c>
      <c r="I703" s="6">
        <f>IF(C703="","",IF(C703&lt;0,"Refund","Debit"))</f>
      </c>
    </row>
    <row r="704">
      <c r="A704" s="4"/>
      <c r="C704" s="5"/>
      <c r="H704" s="6">
        <f>IF(D704="","",IFERROR(IF(EXACT(VLOOKUP(D704,Categories!$A$2:$A$16,1,FALSE),D704),VLOOKUP(D704,Categories!$A$2:$B$16,2,FALSE),"Fix the capitals"),"Check the category"))</f>
      </c>
      <c r="I704" s="6">
        <f>IF(C704="","",IF(C704&lt;0,"Refund","Debit"))</f>
      </c>
    </row>
    <row r="705">
      <c r="A705" s="4"/>
      <c r="C705" s="5"/>
      <c r="H705" s="6">
        <f>IF(D705="","",IFERROR(IF(EXACT(VLOOKUP(D705,Categories!$A$2:$A$16,1,FALSE),D705),VLOOKUP(D705,Categories!$A$2:$B$16,2,FALSE),"Fix the capitals"),"Check the category"))</f>
      </c>
      <c r="I705" s="6">
        <f>IF(C705="","",IF(C705&lt;0,"Refund","Debit"))</f>
      </c>
    </row>
    <row r="706">
      <c r="A706" s="4"/>
      <c r="C706" s="5"/>
      <c r="H706" s="6">
        <f>IF(D706="","",IFERROR(IF(EXACT(VLOOKUP(D706,Categories!$A$2:$A$16,1,FALSE),D706),VLOOKUP(D706,Categories!$A$2:$B$16,2,FALSE),"Fix the capitals"),"Check the category"))</f>
      </c>
      <c r="I706" s="6">
        <f>IF(C706="","",IF(C706&lt;0,"Refund","Debit"))</f>
      </c>
    </row>
    <row r="707">
      <c r="A707" s="4"/>
      <c r="C707" s="5"/>
      <c r="H707" s="6">
        <f>IF(D707="","",IFERROR(IF(EXACT(VLOOKUP(D707,Categories!$A$2:$A$16,1,FALSE),D707),VLOOKUP(D707,Categories!$A$2:$B$16,2,FALSE),"Fix the capitals"),"Check the category"))</f>
      </c>
      <c r="I707" s="6">
        <f>IF(C707="","",IF(C707&lt;0,"Refund","Debit"))</f>
      </c>
    </row>
    <row r="708">
      <c r="A708" s="4"/>
      <c r="C708" s="5"/>
      <c r="H708" s="6">
        <f>IF(D708="","",IFERROR(IF(EXACT(VLOOKUP(D708,Categories!$A$2:$A$16,1,FALSE),D708),VLOOKUP(D708,Categories!$A$2:$B$16,2,FALSE),"Fix the capitals"),"Check the category"))</f>
      </c>
      <c r="I708" s="6">
        <f>IF(C708="","",IF(C708&lt;0,"Refund","Debit"))</f>
      </c>
    </row>
    <row r="709">
      <c r="A709" s="4"/>
      <c r="C709" s="5"/>
      <c r="H709" s="6">
        <f>IF(D709="","",IFERROR(IF(EXACT(VLOOKUP(D709,Categories!$A$2:$A$16,1,FALSE),D709),VLOOKUP(D709,Categories!$A$2:$B$16,2,FALSE),"Fix the capitals"),"Check the category"))</f>
      </c>
      <c r="I709" s="6">
        <f>IF(C709="","",IF(C709&lt;0,"Refund","Debit"))</f>
      </c>
    </row>
    <row r="710">
      <c r="A710" s="4"/>
      <c r="C710" s="5"/>
      <c r="H710" s="6">
        <f>IF(D710="","",IFERROR(IF(EXACT(VLOOKUP(D710,Categories!$A$2:$A$16,1,FALSE),D710),VLOOKUP(D710,Categories!$A$2:$B$16,2,FALSE),"Fix the capitals"),"Check the category"))</f>
      </c>
      <c r="I710" s="6">
        <f>IF(C710="","",IF(C710&lt;0,"Refund","Debit"))</f>
      </c>
    </row>
    <row r="711">
      <c r="A711" s="4"/>
      <c r="C711" s="5"/>
      <c r="H711" s="6">
        <f>IF(D711="","",IFERROR(IF(EXACT(VLOOKUP(D711,Categories!$A$2:$A$16,1,FALSE),D711),VLOOKUP(D711,Categories!$A$2:$B$16,2,FALSE),"Fix the capitals"),"Check the category"))</f>
      </c>
      <c r="I711" s="6">
        <f>IF(C711="","",IF(C711&lt;0,"Refund","Debit"))</f>
      </c>
    </row>
    <row r="712">
      <c r="A712" s="4"/>
      <c r="C712" s="5"/>
      <c r="H712" s="6">
        <f>IF(D712="","",IFERROR(IF(EXACT(VLOOKUP(D712,Categories!$A$2:$A$16,1,FALSE),D712),VLOOKUP(D712,Categories!$A$2:$B$16,2,FALSE),"Fix the capitals"),"Check the category"))</f>
      </c>
      <c r="I712" s="6">
        <f>IF(C712="","",IF(C712&lt;0,"Refund","Debit"))</f>
      </c>
    </row>
    <row r="713">
      <c r="A713" s="4"/>
      <c r="C713" s="5"/>
      <c r="H713" s="6">
        <f>IF(D713="","",IFERROR(IF(EXACT(VLOOKUP(D713,Categories!$A$2:$A$16,1,FALSE),D713),VLOOKUP(D713,Categories!$A$2:$B$16,2,FALSE),"Fix the capitals"),"Check the category"))</f>
      </c>
      <c r="I713" s="6">
        <f>IF(C713="","",IF(C713&lt;0,"Refund","Debit"))</f>
      </c>
    </row>
    <row r="714">
      <c r="A714" s="4"/>
      <c r="C714" s="5"/>
      <c r="H714" s="6">
        <f>IF(D714="","",IFERROR(IF(EXACT(VLOOKUP(D714,Categories!$A$2:$A$16,1,FALSE),D714),VLOOKUP(D714,Categories!$A$2:$B$16,2,FALSE),"Fix the capitals"),"Check the category"))</f>
      </c>
      <c r="I714" s="6">
        <f>IF(C714="","",IF(C714&lt;0,"Refund","Debit"))</f>
      </c>
    </row>
    <row r="715">
      <c r="A715" s="4"/>
      <c r="C715" s="5"/>
      <c r="H715" s="6">
        <f>IF(D715="","",IFERROR(IF(EXACT(VLOOKUP(D715,Categories!$A$2:$A$16,1,FALSE),D715),VLOOKUP(D715,Categories!$A$2:$B$16,2,FALSE),"Fix the capitals"),"Check the category"))</f>
      </c>
      <c r="I715" s="6">
        <f>IF(C715="","",IF(C715&lt;0,"Refund","Debit"))</f>
      </c>
    </row>
    <row r="716">
      <c r="A716" s="4"/>
      <c r="C716" s="5"/>
      <c r="H716" s="6">
        <f>IF(D716="","",IFERROR(IF(EXACT(VLOOKUP(D716,Categories!$A$2:$A$16,1,FALSE),D716),VLOOKUP(D716,Categories!$A$2:$B$16,2,FALSE),"Fix the capitals"),"Check the category"))</f>
      </c>
      <c r="I716" s="6">
        <f>IF(C716="","",IF(C716&lt;0,"Refund","Debit"))</f>
      </c>
    </row>
    <row r="717">
      <c r="A717" s="4"/>
      <c r="C717" s="5"/>
      <c r="H717" s="6">
        <f>IF(D717="","",IFERROR(IF(EXACT(VLOOKUP(D717,Categories!$A$2:$A$16,1,FALSE),D717),VLOOKUP(D717,Categories!$A$2:$B$16,2,FALSE),"Fix the capitals"),"Check the category"))</f>
      </c>
      <c r="I717" s="6">
        <f>IF(C717="","",IF(C717&lt;0,"Refund","Debit"))</f>
      </c>
    </row>
    <row r="718">
      <c r="A718" s="4"/>
      <c r="C718" s="5"/>
      <c r="H718" s="6">
        <f>IF(D718="","",IFERROR(IF(EXACT(VLOOKUP(D718,Categories!$A$2:$A$16,1,FALSE),D718),VLOOKUP(D718,Categories!$A$2:$B$16,2,FALSE),"Fix the capitals"),"Check the category"))</f>
      </c>
      <c r="I718" s="6">
        <f>IF(C718="","",IF(C718&lt;0,"Refund","Debit"))</f>
      </c>
    </row>
    <row r="719">
      <c r="A719" s="4"/>
      <c r="C719" s="5"/>
      <c r="H719" s="6">
        <f>IF(D719="","",IFERROR(IF(EXACT(VLOOKUP(D719,Categories!$A$2:$A$16,1,FALSE),D719),VLOOKUP(D719,Categories!$A$2:$B$16,2,FALSE),"Fix the capitals"),"Check the category"))</f>
      </c>
      <c r="I719" s="6">
        <f>IF(C719="","",IF(C719&lt;0,"Refund","Debit"))</f>
      </c>
    </row>
    <row r="720">
      <c r="A720" s="4"/>
      <c r="C720" s="5"/>
      <c r="H720" s="6">
        <f>IF(D720="","",IFERROR(IF(EXACT(VLOOKUP(D720,Categories!$A$2:$A$16,1,FALSE),D720),VLOOKUP(D720,Categories!$A$2:$B$16,2,FALSE),"Fix the capitals"),"Check the category"))</f>
      </c>
      <c r="I720" s="6">
        <f>IF(C720="","",IF(C720&lt;0,"Refund","Debit"))</f>
      </c>
    </row>
    <row r="721">
      <c r="A721" s="4"/>
      <c r="C721" s="5"/>
      <c r="H721" s="6">
        <f>IF(D721="","",IFERROR(IF(EXACT(VLOOKUP(D721,Categories!$A$2:$A$16,1,FALSE),D721),VLOOKUP(D721,Categories!$A$2:$B$16,2,FALSE),"Fix the capitals"),"Check the category"))</f>
      </c>
      <c r="I721" s="6">
        <f>IF(C721="","",IF(C721&lt;0,"Refund","Debit"))</f>
      </c>
    </row>
    <row r="722">
      <c r="A722" s="4"/>
      <c r="C722" s="5"/>
      <c r="H722" s="6">
        <f>IF(D722="","",IFERROR(IF(EXACT(VLOOKUP(D722,Categories!$A$2:$A$16,1,FALSE),D722),VLOOKUP(D722,Categories!$A$2:$B$16,2,FALSE),"Fix the capitals"),"Check the category"))</f>
      </c>
      <c r="I722" s="6">
        <f>IF(C722="","",IF(C722&lt;0,"Refund","Debit"))</f>
      </c>
    </row>
    <row r="723">
      <c r="A723" s="4"/>
      <c r="C723" s="5"/>
      <c r="H723" s="6">
        <f>IF(D723="","",IFERROR(IF(EXACT(VLOOKUP(D723,Categories!$A$2:$A$16,1,FALSE),D723),VLOOKUP(D723,Categories!$A$2:$B$16,2,FALSE),"Fix the capitals"),"Check the category"))</f>
      </c>
      <c r="I723" s="6">
        <f>IF(C723="","",IF(C723&lt;0,"Refund","Debit"))</f>
      </c>
    </row>
    <row r="724">
      <c r="A724" s="4"/>
      <c r="C724" s="5"/>
      <c r="H724" s="6">
        <f>IF(D724="","",IFERROR(IF(EXACT(VLOOKUP(D724,Categories!$A$2:$A$16,1,FALSE),D724),VLOOKUP(D724,Categories!$A$2:$B$16,2,FALSE),"Fix the capitals"),"Check the category"))</f>
      </c>
      <c r="I724" s="6">
        <f>IF(C724="","",IF(C724&lt;0,"Refund","Debit"))</f>
      </c>
    </row>
    <row r="725">
      <c r="A725" s="4"/>
      <c r="C725" s="5"/>
      <c r="H725" s="6">
        <f>IF(D725="","",IFERROR(IF(EXACT(VLOOKUP(D725,Categories!$A$2:$A$16,1,FALSE),D725),VLOOKUP(D725,Categories!$A$2:$B$16,2,FALSE),"Fix the capitals"),"Check the category"))</f>
      </c>
      <c r="I725" s="6">
        <f>IF(C725="","",IF(C725&lt;0,"Refund","Debit"))</f>
      </c>
    </row>
    <row r="726">
      <c r="A726" s="4"/>
      <c r="C726" s="5"/>
      <c r="H726" s="6">
        <f>IF(D726="","",IFERROR(IF(EXACT(VLOOKUP(D726,Categories!$A$2:$A$16,1,FALSE),D726),VLOOKUP(D726,Categories!$A$2:$B$16,2,FALSE),"Fix the capitals"),"Check the category"))</f>
      </c>
      <c r="I726" s="6">
        <f>IF(C726="","",IF(C726&lt;0,"Refund","Debit"))</f>
      </c>
    </row>
    <row r="727">
      <c r="A727" s="4"/>
      <c r="C727" s="5"/>
      <c r="H727" s="6">
        <f>IF(D727="","",IFERROR(IF(EXACT(VLOOKUP(D727,Categories!$A$2:$A$16,1,FALSE),D727),VLOOKUP(D727,Categories!$A$2:$B$16,2,FALSE),"Fix the capitals"),"Check the category"))</f>
      </c>
      <c r="I727" s="6">
        <f>IF(C727="","",IF(C727&lt;0,"Refund","Debit"))</f>
      </c>
    </row>
    <row r="728">
      <c r="A728" s="4"/>
      <c r="C728" s="5"/>
      <c r="H728" s="6">
        <f>IF(D728="","",IFERROR(IF(EXACT(VLOOKUP(D728,Categories!$A$2:$A$16,1,FALSE),D728),VLOOKUP(D728,Categories!$A$2:$B$16,2,FALSE),"Fix the capitals"),"Check the category"))</f>
      </c>
      <c r="I728" s="6">
        <f>IF(C728="","",IF(C728&lt;0,"Refund","Debit"))</f>
      </c>
    </row>
    <row r="729">
      <c r="A729" s="4"/>
      <c r="C729" s="5"/>
      <c r="H729" s="6">
        <f>IF(D729="","",IFERROR(IF(EXACT(VLOOKUP(D729,Categories!$A$2:$A$16,1,FALSE),D729),VLOOKUP(D729,Categories!$A$2:$B$16,2,FALSE),"Fix the capitals"),"Check the category"))</f>
      </c>
      <c r="I729" s="6">
        <f>IF(C729="","",IF(C729&lt;0,"Refund","Debit"))</f>
      </c>
    </row>
    <row r="730">
      <c r="A730" s="4"/>
      <c r="C730" s="5"/>
      <c r="H730" s="6">
        <f>IF(D730="","",IFERROR(IF(EXACT(VLOOKUP(D730,Categories!$A$2:$A$16,1,FALSE),D730),VLOOKUP(D730,Categories!$A$2:$B$16,2,FALSE),"Fix the capitals"),"Check the category"))</f>
      </c>
      <c r="I730" s="6">
        <f>IF(C730="","",IF(C730&lt;0,"Refund","Debit"))</f>
      </c>
    </row>
    <row r="731">
      <c r="A731" s="4"/>
      <c r="C731" s="5"/>
      <c r="H731" s="6">
        <f>IF(D731="","",IFERROR(IF(EXACT(VLOOKUP(D731,Categories!$A$2:$A$16,1,FALSE),D731),VLOOKUP(D731,Categories!$A$2:$B$16,2,FALSE),"Fix the capitals"),"Check the category"))</f>
      </c>
      <c r="I731" s="6">
        <f>IF(C731="","",IF(C731&lt;0,"Refund","Debit"))</f>
      </c>
    </row>
    <row r="732">
      <c r="A732" s="4"/>
      <c r="C732" s="5"/>
      <c r="H732" s="6">
        <f>IF(D732="","",IFERROR(IF(EXACT(VLOOKUP(D732,Categories!$A$2:$A$16,1,FALSE),D732),VLOOKUP(D732,Categories!$A$2:$B$16,2,FALSE),"Fix the capitals"),"Check the category"))</f>
      </c>
      <c r="I732" s="6">
        <f>IF(C732="","",IF(C732&lt;0,"Refund","Debit"))</f>
      </c>
    </row>
    <row r="733">
      <c r="A733" s="4"/>
      <c r="C733" s="5"/>
      <c r="H733" s="6">
        <f>IF(D733="","",IFERROR(IF(EXACT(VLOOKUP(D733,Categories!$A$2:$A$16,1,FALSE),D733),VLOOKUP(D733,Categories!$A$2:$B$16,2,FALSE),"Fix the capitals"),"Check the category"))</f>
      </c>
      <c r="I733" s="6">
        <f>IF(C733="","",IF(C733&lt;0,"Refund","Debit"))</f>
      </c>
    </row>
    <row r="734">
      <c r="A734" s="4"/>
      <c r="C734" s="5"/>
      <c r="H734" s="6">
        <f>IF(D734="","",IFERROR(IF(EXACT(VLOOKUP(D734,Categories!$A$2:$A$16,1,FALSE),D734),VLOOKUP(D734,Categories!$A$2:$B$16,2,FALSE),"Fix the capitals"),"Check the category"))</f>
      </c>
      <c r="I734" s="6">
        <f>IF(C734="","",IF(C734&lt;0,"Refund","Debit"))</f>
      </c>
    </row>
    <row r="735">
      <c r="A735" s="4"/>
      <c r="C735" s="5"/>
      <c r="H735" s="6">
        <f>IF(D735="","",IFERROR(IF(EXACT(VLOOKUP(D735,Categories!$A$2:$A$16,1,FALSE),D735),VLOOKUP(D735,Categories!$A$2:$B$16,2,FALSE),"Fix the capitals"),"Check the category"))</f>
      </c>
      <c r="I735" s="6">
        <f>IF(C735="","",IF(C735&lt;0,"Refund","Debit"))</f>
      </c>
    </row>
    <row r="736">
      <c r="A736" s="4"/>
      <c r="C736" s="5"/>
      <c r="H736" s="6">
        <f>IF(D736="","",IFERROR(IF(EXACT(VLOOKUP(D736,Categories!$A$2:$A$16,1,FALSE),D736),VLOOKUP(D736,Categories!$A$2:$B$16,2,FALSE),"Fix the capitals"),"Check the category"))</f>
      </c>
      <c r="I736" s="6">
        <f>IF(C736="","",IF(C736&lt;0,"Refund","Debit"))</f>
      </c>
    </row>
    <row r="737">
      <c r="A737" s="4"/>
      <c r="C737" s="5"/>
      <c r="H737" s="6">
        <f>IF(D737="","",IFERROR(IF(EXACT(VLOOKUP(D737,Categories!$A$2:$A$16,1,FALSE),D737),VLOOKUP(D737,Categories!$A$2:$B$16,2,FALSE),"Fix the capitals"),"Check the category"))</f>
      </c>
      <c r="I737" s="6">
        <f>IF(C737="","",IF(C737&lt;0,"Refund","Debit"))</f>
      </c>
    </row>
    <row r="738">
      <c r="A738" s="4"/>
      <c r="C738" s="5"/>
      <c r="H738" s="6">
        <f>IF(D738="","",IFERROR(IF(EXACT(VLOOKUP(D738,Categories!$A$2:$A$16,1,FALSE),D738),VLOOKUP(D738,Categories!$A$2:$B$16,2,FALSE),"Fix the capitals"),"Check the category"))</f>
      </c>
      <c r="I738" s="6">
        <f>IF(C738="","",IF(C738&lt;0,"Refund","Debit"))</f>
      </c>
    </row>
    <row r="739">
      <c r="A739" s="4"/>
      <c r="C739" s="5"/>
      <c r="H739" s="6">
        <f>IF(D739="","",IFERROR(IF(EXACT(VLOOKUP(D739,Categories!$A$2:$A$16,1,FALSE),D739),VLOOKUP(D739,Categories!$A$2:$B$16,2,FALSE),"Fix the capitals"),"Check the category"))</f>
      </c>
      <c r="I739" s="6">
        <f>IF(C739="","",IF(C739&lt;0,"Refund","Debit"))</f>
      </c>
    </row>
    <row r="740">
      <c r="A740" s="4"/>
      <c r="C740" s="5"/>
      <c r="H740" s="6">
        <f>IF(D740="","",IFERROR(IF(EXACT(VLOOKUP(D740,Categories!$A$2:$A$16,1,FALSE),D740),VLOOKUP(D740,Categories!$A$2:$B$16,2,FALSE),"Fix the capitals"),"Check the category"))</f>
      </c>
      <c r="I740" s="6">
        <f>IF(C740="","",IF(C740&lt;0,"Refund","Debit"))</f>
      </c>
    </row>
    <row r="741">
      <c r="A741" s="4"/>
      <c r="C741" s="5"/>
      <c r="H741" s="6">
        <f>IF(D741="","",IFERROR(IF(EXACT(VLOOKUP(D741,Categories!$A$2:$A$16,1,FALSE),D741),VLOOKUP(D741,Categories!$A$2:$B$16,2,FALSE),"Fix the capitals"),"Check the category"))</f>
      </c>
      <c r="I741" s="6">
        <f>IF(C741="","",IF(C741&lt;0,"Refund","Debit"))</f>
      </c>
    </row>
    <row r="742">
      <c r="A742" s="4"/>
      <c r="C742" s="5"/>
      <c r="H742" s="6">
        <f>IF(D742="","",IFERROR(IF(EXACT(VLOOKUP(D742,Categories!$A$2:$A$16,1,FALSE),D742),VLOOKUP(D742,Categories!$A$2:$B$16,2,FALSE),"Fix the capitals"),"Check the category"))</f>
      </c>
      <c r="I742" s="6">
        <f>IF(C742="","",IF(C742&lt;0,"Refund","Debit"))</f>
      </c>
    </row>
    <row r="743">
      <c r="A743" s="4"/>
      <c r="C743" s="5"/>
      <c r="H743" s="6">
        <f>IF(D743="","",IFERROR(IF(EXACT(VLOOKUP(D743,Categories!$A$2:$A$16,1,FALSE),D743),VLOOKUP(D743,Categories!$A$2:$B$16,2,FALSE),"Fix the capitals"),"Check the category"))</f>
      </c>
      <c r="I743" s="6">
        <f>IF(C743="","",IF(C743&lt;0,"Refund","Debit"))</f>
      </c>
    </row>
    <row r="744">
      <c r="A744" s="4"/>
      <c r="C744" s="5"/>
      <c r="H744" s="6">
        <f>IF(D744="","",IFERROR(IF(EXACT(VLOOKUP(D744,Categories!$A$2:$A$16,1,FALSE),D744),VLOOKUP(D744,Categories!$A$2:$B$16,2,FALSE),"Fix the capitals"),"Check the category"))</f>
      </c>
      <c r="I744" s="6">
        <f>IF(C744="","",IF(C744&lt;0,"Refund","Debit"))</f>
      </c>
    </row>
    <row r="745">
      <c r="A745" s="4"/>
      <c r="C745" s="5"/>
      <c r="H745" s="6">
        <f>IF(D745="","",IFERROR(IF(EXACT(VLOOKUP(D745,Categories!$A$2:$A$16,1,FALSE),D745),VLOOKUP(D745,Categories!$A$2:$B$16,2,FALSE),"Fix the capitals"),"Check the category"))</f>
      </c>
      <c r="I745" s="6">
        <f>IF(C745="","",IF(C745&lt;0,"Refund","Debit"))</f>
      </c>
    </row>
    <row r="746">
      <c r="A746" s="4"/>
      <c r="C746" s="5"/>
      <c r="H746" s="6">
        <f>IF(D746="","",IFERROR(IF(EXACT(VLOOKUP(D746,Categories!$A$2:$A$16,1,FALSE),D746),VLOOKUP(D746,Categories!$A$2:$B$16,2,FALSE),"Fix the capitals"),"Check the category"))</f>
      </c>
      <c r="I746" s="6">
        <f>IF(C746="","",IF(C746&lt;0,"Refund","Debit"))</f>
      </c>
    </row>
    <row r="747">
      <c r="A747" s="4"/>
      <c r="C747" s="5"/>
      <c r="H747" s="6">
        <f>IF(D747="","",IFERROR(IF(EXACT(VLOOKUP(D747,Categories!$A$2:$A$16,1,FALSE),D747),VLOOKUP(D747,Categories!$A$2:$B$16,2,FALSE),"Fix the capitals"),"Check the category"))</f>
      </c>
      <c r="I747" s="6">
        <f>IF(C747="","",IF(C747&lt;0,"Refund","Debit"))</f>
      </c>
    </row>
    <row r="748">
      <c r="A748" s="4"/>
      <c r="C748" s="5"/>
      <c r="H748" s="6">
        <f>IF(D748="","",IFERROR(IF(EXACT(VLOOKUP(D748,Categories!$A$2:$A$16,1,FALSE),D748),VLOOKUP(D748,Categories!$A$2:$B$16,2,FALSE),"Fix the capitals"),"Check the category"))</f>
      </c>
      <c r="I748" s="6">
        <f>IF(C748="","",IF(C748&lt;0,"Refund","Debit"))</f>
      </c>
    </row>
    <row r="749">
      <c r="A749" s="4"/>
      <c r="C749" s="5"/>
      <c r="H749" s="6">
        <f>IF(D749="","",IFERROR(IF(EXACT(VLOOKUP(D749,Categories!$A$2:$A$16,1,FALSE),D749),VLOOKUP(D749,Categories!$A$2:$B$16,2,FALSE),"Fix the capitals"),"Check the category"))</f>
      </c>
      <c r="I749" s="6">
        <f>IF(C749="","",IF(C749&lt;0,"Refund","Debit"))</f>
      </c>
    </row>
    <row r="750">
      <c r="A750" s="4"/>
      <c r="C750" s="5"/>
      <c r="H750" s="6">
        <f>IF(D750="","",IFERROR(IF(EXACT(VLOOKUP(D750,Categories!$A$2:$A$16,1,FALSE),D750),VLOOKUP(D750,Categories!$A$2:$B$16,2,FALSE),"Fix the capitals"),"Check the category"))</f>
      </c>
      <c r="I750" s="6">
        <f>IF(C750="","",IF(C750&lt;0,"Refund","Debit"))</f>
      </c>
    </row>
    <row r="751">
      <c r="A751" s="4"/>
      <c r="C751" s="5"/>
      <c r="H751" s="6">
        <f>IF(D751="","",IFERROR(IF(EXACT(VLOOKUP(D751,Categories!$A$2:$A$16,1,FALSE),D751),VLOOKUP(D751,Categories!$A$2:$B$16,2,FALSE),"Fix the capitals"),"Check the category"))</f>
      </c>
      <c r="I751" s="6">
        <f>IF(C751="","",IF(C751&lt;0,"Refund","Debit"))</f>
      </c>
    </row>
    <row r="752">
      <c r="A752" s="4"/>
      <c r="C752" s="5"/>
      <c r="H752" s="6">
        <f>IF(D752="","",IFERROR(IF(EXACT(VLOOKUP(D752,Categories!$A$2:$A$16,1,FALSE),D752),VLOOKUP(D752,Categories!$A$2:$B$16,2,FALSE),"Fix the capitals"),"Check the category"))</f>
      </c>
      <c r="I752" s="6">
        <f>IF(C752="","",IF(C752&lt;0,"Refund","Debit"))</f>
      </c>
    </row>
    <row r="753">
      <c r="A753" s="4"/>
      <c r="C753" s="5"/>
      <c r="H753" s="6">
        <f>IF(D753="","",IFERROR(IF(EXACT(VLOOKUP(D753,Categories!$A$2:$A$16,1,FALSE),D753),VLOOKUP(D753,Categories!$A$2:$B$16,2,FALSE),"Fix the capitals"),"Check the category"))</f>
      </c>
      <c r="I753" s="6">
        <f>IF(C753="","",IF(C753&lt;0,"Refund","Debit"))</f>
      </c>
    </row>
    <row r="754">
      <c r="A754" s="4"/>
      <c r="C754" s="5"/>
      <c r="H754" s="6">
        <f>IF(D754="","",IFERROR(IF(EXACT(VLOOKUP(D754,Categories!$A$2:$A$16,1,FALSE),D754),VLOOKUP(D754,Categories!$A$2:$B$16,2,FALSE),"Fix the capitals"),"Check the category"))</f>
      </c>
      <c r="I754" s="6">
        <f>IF(C754="","",IF(C754&lt;0,"Refund","Debit"))</f>
      </c>
    </row>
    <row r="755">
      <c r="A755" s="4"/>
      <c r="C755" s="5"/>
      <c r="H755" s="6">
        <f>IF(D755="","",IFERROR(IF(EXACT(VLOOKUP(D755,Categories!$A$2:$A$16,1,FALSE),D755),VLOOKUP(D755,Categories!$A$2:$B$16,2,FALSE),"Fix the capitals"),"Check the category"))</f>
      </c>
      <c r="I755" s="6">
        <f>IF(C755="","",IF(C755&lt;0,"Refund","Debit"))</f>
      </c>
    </row>
    <row r="756">
      <c r="A756" s="4"/>
      <c r="C756" s="5"/>
      <c r="H756" s="6">
        <f>IF(D756="","",IFERROR(IF(EXACT(VLOOKUP(D756,Categories!$A$2:$A$16,1,FALSE),D756),VLOOKUP(D756,Categories!$A$2:$B$16,2,FALSE),"Fix the capitals"),"Check the category"))</f>
      </c>
      <c r="I756" s="6">
        <f>IF(C756="","",IF(C756&lt;0,"Refund","Debit"))</f>
      </c>
    </row>
    <row r="757">
      <c r="A757" s="4"/>
      <c r="C757" s="5"/>
      <c r="H757" s="6">
        <f>IF(D757="","",IFERROR(IF(EXACT(VLOOKUP(D757,Categories!$A$2:$A$16,1,FALSE),D757),VLOOKUP(D757,Categories!$A$2:$B$16,2,FALSE),"Fix the capitals"),"Check the category"))</f>
      </c>
      <c r="I757" s="6">
        <f>IF(C757="","",IF(C757&lt;0,"Refund","Debit"))</f>
      </c>
    </row>
    <row r="758">
      <c r="A758" s="4"/>
      <c r="C758" s="5"/>
      <c r="H758" s="6">
        <f>IF(D758="","",IFERROR(IF(EXACT(VLOOKUP(D758,Categories!$A$2:$A$16,1,FALSE),D758),VLOOKUP(D758,Categories!$A$2:$B$16,2,FALSE),"Fix the capitals"),"Check the category"))</f>
      </c>
      <c r="I758" s="6">
        <f>IF(C758="","",IF(C758&lt;0,"Refund","Debit"))</f>
      </c>
    </row>
    <row r="759">
      <c r="A759" s="4"/>
      <c r="C759" s="5"/>
      <c r="H759" s="6">
        <f>IF(D759="","",IFERROR(IF(EXACT(VLOOKUP(D759,Categories!$A$2:$A$16,1,FALSE),D759),VLOOKUP(D759,Categories!$A$2:$B$16,2,FALSE),"Fix the capitals"),"Check the category"))</f>
      </c>
      <c r="I759" s="6">
        <f>IF(C759="","",IF(C759&lt;0,"Refund","Debit"))</f>
      </c>
    </row>
    <row r="760">
      <c r="A760" s="4"/>
      <c r="C760" s="5"/>
      <c r="H760" s="6">
        <f>IF(D760="","",IFERROR(IF(EXACT(VLOOKUP(D760,Categories!$A$2:$A$16,1,FALSE),D760),VLOOKUP(D760,Categories!$A$2:$B$16,2,FALSE),"Fix the capitals"),"Check the category"))</f>
      </c>
      <c r="I760" s="6">
        <f>IF(C760="","",IF(C760&lt;0,"Refund","Debit"))</f>
      </c>
    </row>
    <row r="761">
      <c r="A761" s="4"/>
      <c r="C761" s="5"/>
      <c r="H761" s="6">
        <f>IF(D761="","",IFERROR(IF(EXACT(VLOOKUP(D761,Categories!$A$2:$A$16,1,FALSE),D761),VLOOKUP(D761,Categories!$A$2:$B$16,2,FALSE),"Fix the capitals"),"Check the category"))</f>
      </c>
      <c r="I761" s="6">
        <f>IF(C761="","",IF(C761&lt;0,"Refund","Debit"))</f>
      </c>
    </row>
    <row r="762">
      <c r="A762" s="4"/>
      <c r="C762" s="5"/>
      <c r="H762" s="6">
        <f>IF(D762="","",IFERROR(IF(EXACT(VLOOKUP(D762,Categories!$A$2:$A$16,1,FALSE),D762),VLOOKUP(D762,Categories!$A$2:$B$16,2,FALSE),"Fix the capitals"),"Check the category"))</f>
      </c>
      <c r="I762" s="6">
        <f>IF(C762="","",IF(C762&lt;0,"Refund","Debit"))</f>
      </c>
    </row>
    <row r="763">
      <c r="A763" s="4"/>
      <c r="C763" s="5"/>
      <c r="H763" s="6">
        <f>IF(D763="","",IFERROR(IF(EXACT(VLOOKUP(D763,Categories!$A$2:$A$16,1,FALSE),D763),VLOOKUP(D763,Categories!$A$2:$B$16,2,FALSE),"Fix the capitals"),"Check the category"))</f>
      </c>
      <c r="I763" s="6">
        <f>IF(C763="","",IF(C763&lt;0,"Refund","Debit"))</f>
      </c>
    </row>
    <row r="764">
      <c r="A764" s="4"/>
      <c r="C764" s="5"/>
      <c r="H764" s="6">
        <f>IF(D764="","",IFERROR(IF(EXACT(VLOOKUP(D764,Categories!$A$2:$A$16,1,FALSE),D764),VLOOKUP(D764,Categories!$A$2:$B$16,2,FALSE),"Fix the capitals"),"Check the category"))</f>
      </c>
      <c r="I764" s="6">
        <f>IF(C764="","",IF(C764&lt;0,"Refund","Debit"))</f>
      </c>
    </row>
    <row r="765">
      <c r="A765" s="4"/>
      <c r="C765" s="5"/>
      <c r="H765" s="6">
        <f>IF(D765="","",IFERROR(IF(EXACT(VLOOKUP(D765,Categories!$A$2:$A$16,1,FALSE),D765),VLOOKUP(D765,Categories!$A$2:$B$16,2,FALSE),"Fix the capitals"),"Check the category"))</f>
      </c>
      <c r="I765" s="6">
        <f>IF(C765="","",IF(C765&lt;0,"Refund","Debit"))</f>
      </c>
    </row>
    <row r="766">
      <c r="A766" s="4"/>
      <c r="C766" s="5"/>
      <c r="H766" s="6">
        <f>IF(D766="","",IFERROR(IF(EXACT(VLOOKUP(D766,Categories!$A$2:$A$16,1,FALSE),D766),VLOOKUP(D766,Categories!$A$2:$B$16,2,FALSE),"Fix the capitals"),"Check the category"))</f>
      </c>
      <c r="I766" s="6">
        <f>IF(C766="","",IF(C766&lt;0,"Refund","Debit"))</f>
      </c>
    </row>
    <row r="767">
      <c r="A767" s="4"/>
      <c r="C767" s="5"/>
      <c r="H767" s="6">
        <f>IF(D767="","",IFERROR(IF(EXACT(VLOOKUP(D767,Categories!$A$2:$A$16,1,FALSE),D767),VLOOKUP(D767,Categories!$A$2:$B$16,2,FALSE),"Fix the capitals"),"Check the category"))</f>
      </c>
      <c r="I767" s="6">
        <f>IF(C767="","",IF(C767&lt;0,"Refund","Debit"))</f>
      </c>
    </row>
    <row r="768">
      <c r="A768" s="4"/>
      <c r="C768" s="5"/>
      <c r="H768" s="6">
        <f>IF(D768="","",IFERROR(IF(EXACT(VLOOKUP(D768,Categories!$A$2:$A$16,1,FALSE),D768),VLOOKUP(D768,Categories!$A$2:$B$16,2,FALSE),"Fix the capitals"),"Check the category"))</f>
      </c>
      <c r="I768" s="6">
        <f>IF(C768="","",IF(C768&lt;0,"Refund","Debit"))</f>
      </c>
    </row>
    <row r="769">
      <c r="A769" s="4"/>
      <c r="C769" s="5"/>
      <c r="H769" s="6">
        <f>IF(D769="","",IFERROR(IF(EXACT(VLOOKUP(D769,Categories!$A$2:$A$16,1,FALSE),D769),VLOOKUP(D769,Categories!$A$2:$B$16,2,FALSE),"Fix the capitals"),"Check the category"))</f>
      </c>
      <c r="I769" s="6">
        <f>IF(C769="","",IF(C769&lt;0,"Refund","Debit"))</f>
      </c>
    </row>
    <row r="770">
      <c r="A770" s="4"/>
      <c r="C770" s="5"/>
      <c r="H770" s="6">
        <f>IF(D770="","",IFERROR(IF(EXACT(VLOOKUP(D770,Categories!$A$2:$A$16,1,FALSE),D770),VLOOKUP(D770,Categories!$A$2:$B$16,2,FALSE),"Fix the capitals"),"Check the category"))</f>
      </c>
      <c r="I770" s="6">
        <f>IF(C770="","",IF(C770&lt;0,"Refund","Debit"))</f>
      </c>
    </row>
    <row r="771">
      <c r="A771" s="4"/>
      <c r="C771" s="5"/>
      <c r="H771" s="6">
        <f>IF(D771="","",IFERROR(IF(EXACT(VLOOKUP(D771,Categories!$A$2:$A$16,1,FALSE),D771),VLOOKUP(D771,Categories!$A$2:$B$16,2,FALSE),"Fix the capitals"),"Check the category"))</f>
      </c>
      <c r="I771" s="6">
        <f>IF(C771="","",IF(C771&lt;0,"Refund","Debit"))</f>
      </c>
    </row>
    <row r="772">
      <c r="A772" s="4"/>
      <c r="C772" s="5"/>
      <c r="H772" s="6">
        <f>IF(D772="","",IFERROR(IF(EXACT(VLOOKUP(D772,Categories!$A$2:$A$16,1,FALSE),D772),VLOOKUP(D772,Categories!$A$2:$B$16,2,FALSE),"Fix the capitals"),"Check the category"))</f>
      </c>
      <c r="I772" s="6">
        <f>IF(C772="","",IF(C772&lt;0,"Refund","Debit"))</f>
      </c>
    </row>
    <row r="773">
      <c r="A773" s="4"/>
      <c r="C773" s="5"/>
      <c r="H773" s="6">
        <f>IF(D773="","",IFERROR(IF(EXACT(VLOOKUP(D773,Categories!$A$2:$A$16,1,FALSE),D773),VLOOKUP(D773,Categories!$A$2:$B$16,2,FALSE),"Fix the capitals"),"Check the category"))</f>
      </c>
      <c r="I773" s="6">
        <f>IF(C773="","",IF(C773&lt;0,"Refund","Debit"))</f>
      </c>
    </row>
    <row r="774">
      <c r="A774" s="4"/>
      <c r="C774" s="5"/>
      <c r="H774" s="6">
        <f>IF(D774="","",IFERROR(IF(EXACT(VLOOKUP(D774,Categories!$A$2:$A$16,1,FALSE),D774),VLOOKUP(D774,Categories!$A$2:$B$16,2,FALSE),"Fix the capitals"),"Check the category"))</f>
      </c>
      <c r="I774" s="6">
        <f>IF(C774="","",IF(C774&lt;0,"Refund","Debit"))</f>
      </c>
    </row>
    <row r="775">
      <c r="A775" s="4"/>
      <c r="C775" s="5"/>
      <c r="H775" s="6">
        <f>IF(D775="","",IFERROR(IF(EXACT(VLOOKUP(D775,Categories!$A$2:$A$16,1,FALSE),D775),VLOOKUP(D775,Categories!$A$2:$B$16,2,FALSE),"Fix the capitals"),"Check the category"))</f>
      </c>
      <c r="I775" s="6">
        <f>IF(C775="","",IF(C775&lt;0,"Refund","Debit"))</f>
      </c>
    </row>
    <row r="776">
      <c r="A776" s="4"/>
      <c r="C776" s="5"/>
      <c r="H776" s="6">
        <f>IF(D776="","",IFERROR(IF(EXACT(VLOOKUP(D776,Categories!$A$2:$A$16,1,FALSE),D776),VLOOKUP(D776,Categories!$A$2:$B$16,2,FALSE),"Fix the capitals"),"Check the category"))</f>
      </c>
      <c r="I776" s="6">
        <f>IF(C776="","",IF(C776&lt;0,"Refund","Debit"))</f>
      </c>
    </row>
    <row r="777">
      <c r="A777" s="4"/>
      <c r="C777" s="5"/>
      <c r="H777" s="6">
        <f>IF(D777="","",IFERROR(IF(EXACT(VLOOKUP(D777,Categories!$A$2:$A$16,1,FALSE),D777),VLOOKUP(D777,Categories!$A$2:$B$16,2,FALSE),"Fix the capitals"),"Check the category"))</f>
      </c>
      <c r="I777" s="6">
        <f>IF(C777="","",IF(C777&lt;0,"Refund","Debit"))</f>
      </c>
    </row>
    <row r="778">
      <c r="A778" s="4"/>
      <c r="C778" s="5"/>
      <c r="H778" s="6">
        <f>IF(D778="","",IFERROR(IF(EXACT(VLOOKUP(D778,Categories!$A$2:$A$16,1,FALSE),D778),VLOOKUP(D778,Categories!$A$2:$B$16,2,FALSE),"Fix the capitals"),"Check the category"))</f>
      </c>
      <c r="I778" s="6">
        <f>IF(C778="","",IF(C778&lt;0,"Refund","Debit"))</f>
      </c>
    </row>
    <row r="779">
      <c r="A779" s="4"/>
      <c r="C779" s="5"/>
      <c r="H779" s="6">
        <f>IF(D779="","",IFERROR(IF(EXACT(VLOOKUP(D779,Categories!$A$2:$A$16,1,FALSE),D779),VLOOKUP(D779,Categories!$A$2:$B$16,2,FALSE),"Fix the capitals"),"Check the category"))</f>
      </c>
      <c r="I779" s="6">
        <f>IF(C779="","",IF(C779&lt;0,"Refund","Debit"))</f>
      </c>
    </row>
    <row r="780">
      <c r="A780" s="4"/>
      <c r="C780" s="5"/>
      <c r="H780" s="6">
        <f>IF(D780="","",IFERROR(IF(EXACT(VLOOKUP(D780,Categories!$A$2:$A$16,1,FALSE),D780),VLOOKUP(D780,Categories!$A$2:$B$16,2,FALSE),"Fix the capitals"),"Check the category"))</f>
      </c>
      <c r="I780" s="6">
        <f>IF(C780="","",IF(C780&lt;0,"Refund","Debit"))</f>
      </c>
    </row>
    <row r="781">
      <c r="A781" s="4"/>
      <c r="C781" s="5"/>
      <c r="H781" s="6">
        <f>IF(D781="","",IFERROR(IF(EXACT(VLOOKUP(D781,Categories!$A$2:$A$16,1,FALSE),D781),VLOOKUP(D781,Categories!$A$2:$B$16,2,FALSE),"Fix the capitals"),"Check the category"))</f>
      </c>
      <c r="I781" s="6">
        <f>IF(C781="","",IF(C781&lt;0,"Refund","Debit"))</f>
      </c>
    </row>
    <row r="782">
      <c r="A782" s="4"/>
      <c r="C782" s="5"/>
      <c r="H782" s="6">
        <f>IF(D782="","",IFERROR(IF(EXACT(VLOOKUP(D782,Categories!$A$2:$A$16,1,FALSE),D782),VLOOKUP(D782,Categories!$A$2:$B$16,2,FALSE),"Fix the capitals"),"Check the category"))</f>
      </c>
      <c r="I782" s="6">
        <f>IF(C782="","",IF(C782&lt;0,"Refund","Debit"))</f>
      </c>
    </row>
    <row r="783">
      <c r="A783" s="4"/>
      <c r="C783" s="5"/>
      <c r="H783" s="6">
        <f>IF(D783="","",IFERROR(IF(EXACT(VLOOKUP(D783,Categories!$A$2:$A$16,1,FALSE),D783),VLOOKUP(D783,Categories!$A$2:$B$16,2,FALSE),"Fix the capitals"),"Check the category"))</f>
      </c>
      <c r="I783" s="6">
        <f>IF(C783="","",IF(C783&lt;0,"Refund","Debit"))</f>
      </c>
    </row>
    <row r="784">
      <c r="A784" s="4"/>
      <c r="C784" s="5"/>
      <c r="H784" s="6">
        <f>IF(D784="","",IFERROR(IF(EXACT(VLOOKUP(D784,Categories!$A$2:$A$16,1,FALSE),D784),VLOOKUP(D784,Categories!$A$2:$B$16,2,FALSE),"Fix the capitals"),"Check the category"))</f>
      </c>
      <c r="I784" s="6">
        <f>IF(C784="","",IF(C784&lt;0,"Refund","Debit"))</f>
      </c>
    </row>
    <row r="785">
      <c r="A785" s="4"/>
      <c r="C785" s="5"/>
      <c r="H785" s="6">
        <f>IF(D785="","",IFERROR(IF(EXACT(VLOOKUP(D785,Categories!$A$2:$A$16,1,FALSE),D785),VLOOKUP(D785,Categories!$A$2:$B$16,2,FALSE),"Fix the capitals"),"Check the category"))</f>
      </c>
      <c r="I785" s="6">
        <f>IF(C785="","",IF(C785&lt;0,"Refund","Debit"))</f>
      </c>
    </row>
    <row r="786">
      <c r="A786" s="4"/>
      <c r="C786" s="5"/>
      <c r="H786" s="6">
        <f>IF(D786="","",IFERROR(IF(EXACT(VLOOKUP(D786,Categories!$A$2:$A$16,1,FALSE),D786),VLOOKUP(D786,Categories!$A$2:$B$16,2,FALSE),"Fix the capitals"),"Check the category"))</f>
      </c>
      <c r="I786" s="6">
        <f>IF(C786="","",IF(C786&lt;0,"Refund","Debit"))</f>
      </c>
    </row>
    <row r="787">
      <c r="A787" s="4"/>
      <c r="C787" s="5"/>
      <c r="H787" s="6">
        <f>IF(D787="","",IFERROR(IF(EXACT(VLOOKUP(D787,Categories!$A$2:$A$16,1,FALSE),D787),VLOOKUP(D787,Categories!$A$2:$B$16,2,FALSE),"Fix the capitals"),"Check the category"))</f>
      </c>
      <c r="I787" s="6">
        <f>IF(C787="","",IF(C787&lt;0,"Refund","Debit"))</f>
      </c>
    </row>
    <row r="788">
      <c r="A788" s="4"/>
      <c r="C788" s="5"/>
      <c r="H788" s="6">
        <f>IF(D788="","",IFERROR(IF(EXACT(VLOOKUP(D788,Categories!$A$2:$A$16,1,FALSE),D788),VLOOKUP(D788,Categories!$A$2:$B$16,2,FALSE),"Fix the capitals"),"Check the category"))</f>
      </c>
      <c r="I788" s="6">
        <f>IF(C788="","",IF(C788&lt;0,"Refund","Debit"))</f>
      </c>
    </row>
    <row r="789">
      <c r="A789" s="4"/>
      <c r="C789" s="5"/>
      <c r="H789" s="6">
        <f>IF(D789="","",IFERROR(IF(EXACT(VLOOKUP(D789,Categories!$A$2:$A$16,1,FALSE),D789),VLOOKUP(D789,Categories!$A$2:$B$16,2,FALSE),"Fix the capitals"),"Check the category"))</f>
      </c>
      <c r="I789" s="6">
        <f>IF(C789="","",IF(C789&lt;0,"Refund","Debit"))</f>
      </c>
    </row>
    <row r="790">
      <c r="A790" s="4"/>
      <c r="C790" s="5"/>
      <c r="H790" s="6">
        <f>IF(D790="","",IFERROR(IF(EXACT(VLOOKUP(D790,Categories!$A$2:$A$16,1,FALSE),D790),VLOOKUP(D790,Categories!$A$2:$B$16,2,FALSE),"Fix the capitals"),"Check the category"))</f>
      </c>
      <c r="I790" s="6">
        <f>IF(C790="","",IF(C790&lt;0,"Refund","Debit"))</f>
      </c>
    </row>
    <row r="791">
      <c r="A791" s="4"/>
      <c r="C791" s="5"/>
      <c r="H791" s="6">
        <f>IF(D791="","",IFERROR(IF(EXACT(VLOOKUP(D791,Categories!$A$2:$A$16,1,FALSE),D791),VLOOKUP(D791,Categories!$A$2:$B$16,2,FALSE),"Fix the capitals"),"Check the category"))</f>
      </c>
      <c r="I791" s="6">
        <f>IF(C791="","",IF(C791&lt;0,"Refund","Debit"))</f>
      </c>
    </row>
    <row r="792">
      <c r="A792" s="4"/>
      <c r="C792" s="5"/>
      <c r="H792" s="6">
        <f>IF(D792="","",IFERROR(IF(EXACT(VLOOKUP(D792,Categories!$A$2:$A$16,1,FALSE),D792),VLOOKUP(D792,Categories!$A$2:$B$16,2,FALSE),"Fix the capitals"),"Check the category"))</f>
      </c>
      <c r="I792" s="6">
        <f>IF(C792="","",IF(C792&lt;0,"Refund","Debit"))</f>
      </c>
    </row>
    <row r="793">
      <c r="A793" s="4"/>
      <c r="C793" s="5"/>
      <c r="H793" s="6">
        <f>IF(D793="","",IFERROR(IF(EXACT(VLOOKUP(D793,Categories!$A$2:$A$16,1,FALSE),D793),VLOOKUP(D793,Categories!$A$2:$B$16,2,FALSE),"Fix the capitals"),"Check the category"))</f>
      </c>
      <c r="I793" s="6">
        <f>IF(C793="","",IF(C793&lt;0,"Refund","Debit"))</f>
      </c>
    </row>
    <row r="794">
      <c r="A794" s="4"/>
      <c r="C794" s="5"/>
      <c r="H794" s="6">
        <f>IF(D794="","",IFERROR(IF(EXACT(VLOOKUP(D794,Categories!$A$2:$A$16,1,FALSE),D794),VLOOKUP(D794,Categories!$A$2:$B$16,2,FALSE),"Fix the capitals"),"Check the category"))</f>
      </c>
      <c r="I794" s="6">
        <f>IF(C794="","",IF(C794&lt;0,"Refund","Debit"))</f>
      </c>
    </row>
    <row r="795">
      <c r="A795" s="4"/>
      <c r="C795" s="5"/>
      <c r="H795" s="6">
        <f>IF(D795="","",IFERROR(IF(EXACT(VLOOKUP(D795,Categories!$A$2:$A$16,1,FALSE),D795),VLOOKUP(D795,Categories!$A$2:$B$16,2,FALSE),"Fix the capitals"),"Check the category"))</f>
      </c>
      <c r="I795" s="6">
        <f>IF(C795="","",IF(C795&lt;0,"Refund","Debit"))</f>
      </c>
    </row>
    <row r="796">
      <c r="A796" s="4"/>
      <c r="C796" s="5"/>
      <c r="H796" s="6">
        <f>IF(D796="","",IFERROR(IF(EXACT(VLOOKUP(D796,Categories!$A$2:$A$16,1,FALSE),D796),VLOOKUP(D796,Categories!$A$2:$B$16,2,FALSE),"Fix the capitals"),"Check the category"))</f>
      </c>
      <c r="I796" s="6">
        <f>IF(C796="","",IF(C796&lt;0,"Refund","Debit"))</f>
      </c>
    </row>
    <row r="797">
      <c r="A797" s="4"/>
      <c r="C797" s="5"/>
      <c r="H797" s="6">
        <f>IF(D797="","",IFERROR(IF(EXACT(VLOOKUP(D797,Categories!$A$2:$A$16,1,FALSE),D797),VLOOKUP(D797,Categories!$A$2:$B$16,2,FALSE),"Fix the capitals"),"Check the category"))</f>
      </c>
      <c r="I797" s="6">
        <f>IF(C797="","",IF(C797&lt;0,"Refund","Debit"))</f>
      </c>
    </row>
    <row r="798">
      <c r="A798" s="4"/>
      <c r="C798" s="5"/>
      <c r="H798" s="6">
        <f>IF(D798="","",IFERROR(IF(EXACT(VLOOKUP(D798,Categories!$A$2:$A$16,1,FALSE),D798),VLOOKUP(D798,Categories!$A$2:$B$16,2,FALSE),"Fix the capitals"),"Check the category"))</f>
      </c>
      <c r="I798" s="6">
        <f>IF(C798="","",IF(C798&lt;0,"Refund","Debit"))</f>
      </c>
    </row>
    <row r="799">
      <c r="A799" s="4"/>
      <c r="C799" s="5"/>
      <c r="H799" s="6">
        <f>IF(D799="","",IFERROR(IF(EXACT(VLOOKUP(D799,Categories!$A$2:$A$16,1,FALSE),D799),VLOOKUP(D799,Categories!$A$2:$B$16,2,FALSE),"Fix the capitals"),"Check the category"))</f>
      </c>
      <c r="I799" s="6">
        <f>IF(C799="","",IF(C799&lt;0,"Refund","Debit"))</f>
      </c>
    </row>
    <row r="800">
      <c r="A800" s="4"/>
      <c r="C800" s="5"/>
      <c r="H800" s="6">
        <f>IF(D800="","",IFERROR(IF(EXACT(VLOOKUP(D800,Categories!$A$2:$A$16,1,FALSE),D800),VLOOKUP(D800,Categories!$A$2:$B$16,2,FALSE),"Fix the capitals"),"Check the category"))</f>
      </c>
      <c r="I800" s="6">
        <f>IF(C800="","",IF(C800&lt;0,"Refund","Debit"))</f>
      </c>
    </row>
    <row r="801">
      <c r="A801" s="4"/>
      <c r="C801" s="5"/>
      <c r="H801" s="6">
        <f>IF(D801="","",IFERROR(IF(EXACT(VLOOKUP(D801,Categories!$A$2:$A$16,1,FALSE),D801),VLOOKUP(D801,Categories!$A$2:$B$16,2,FALSE),"Fix the capitals"),"Check the category"))</f>
      </c>
      <c r="I801" s="6">
        <f>IF(C801="","",IF(C801&lt;0,"Refund","Debit"))</f>
      </c>
    </row>
    <row r="802">
      <c r="A802" s="4"/>
      <c r="C802" s="5"/>
      <c r="H802" s="6">
        <f>IF(D802="","",IFERROR(IF(EXACT(VLOOKUP(D802,Categories!$A$2:$A$16,1,FALSE),D802),VLOOKUP(D802,Categories!$A$2:$B$16,2,FALSE),"Fix the capitals"),"Check the category"))</f>
      </c>
      <c r="I802" s="6">
        <f>IF(C802="","",IF(C802&lt;0,"Refund","Debit"))</f>
      </c>
    </row>
    <row r="803">
      <c r="A803" s="4"/>
      <c r="C803" s="5"/>
      <c r="H803" s="6">
        <f>IF(D803="","",IFERROR(IF(EXACT(VLOOKUP(D803,Categories!$A$2:$A$16,1,FALSE),D803),VLOOKUP(D803,Categories!$A$2:$B$16,2,FALSE),"Fix the capitals"),"Check the category"))</f>
      </c>
      <c r="I803" s="6">
        <f>IF(C803="","",IF(C803&lt;0,"Refund","Debit"))</f>
      </c>
    </row>
    <row r="804">
      <c r="A804" s="4"/>
      <c r="C804" s="5"/>
      <c r="H804" s="6">
        <f>IF(D804="","",IFERROR(IF(EXACT(VLOOKUP(D804,Categories!$A$2:$A$16,1,FALSE),D804),VLOOKUP(D804,Categories!$A$2:$B$16,2,FALSE),"Fix the capitals"),"Check the category"))</f>
      </c>
      <c r="I804" s="6">
        <f>IF(C804="","",IF(C804&lt;0,"Refund","Debit"))</f>
      </c>
    </row>
    <row r="805">
      <c r="A805" s="4"/>
      <c r="C805" s="5"/>
      <c r="H805" s="6">
        <f>IF(D805="","",IFERROR(IF(EXACT(VLOOKUP(D805,Categories!$A$2:$A$16,1,FALSE),D805),VLOOKUP(D805,Categories!$A$2:$B$16,2,FALSE),"Fix the capitals"),"Check the category"))</f>
      </c>
      <c r="I805" s="6">
        <f>IF(C805="","",IF(C805&lt;0,"Refund","Debit"))</f>
      </c>
    </row>
    <row r="806">
      <c r="A806" s="4"/>
      <c r="C806" s="5"/>
      <c r="H806" s="6">
        <f>IF(D806="","",IFERROR(IF(EXACT(VLOOKUP(D806,Categories!$A$2:$A$16,1,FALSE),D806),VLOOKUP(D806,Categories!$A$2:$B$16,2,FALSE),"Fix the capitals"),"Check the category"))</f>
      </c>
      <c r="I806" s="6">
        <f>IF(C806="","",IF(C806&lt;0,"Refund","Debit"))</f>
      </c>
    </row>
    <row r="807">
      <c r="A807" s="4"/>
      <c r="C807" s="5"/>
      <c r="H807" s="6">
        <f>IF(D807="","",IFERROR(IF(EXACT(VLOOKUP(D807,Categories!$A$2:$A$16,1,FALSE),D807),VLOOKUP(D807,Categories!$A$2:$B$16,2,FALSE),"Fix the capitals"),"Check the category"))</f>
      </c>
      <c r="I807" s="6">
        <f>IF(C807="","",IF(C807&lt;0,"Refund","Debit"))</f>
      </c>
    </row>
    <row r="808">
      <c r="A808" s="4"/>
      <c r="C808" s="5"/>
      <c r="H808" s="6">
        <f>IF(D808="","",IFERROR(IF(EXACT(VLOOKUP(D808,Categories!$A$2:$A$16,1,FALSE),D808),VLOOKUP(D808,Categories!$A$2:$B$16,2,FALSE),"Fix the capitals"),"Check the category"))</f>
      </c>
      <c r="I808" s="6">
        <f>IF(C808="","",IF(C808&lt;0,"Refund","Debit"))</f>
      </c>
    </row>
    <row r="809">
      <c r="A809" s="4"/>
      <c r="C809" s="5"/>
      <c r="H809" s="6">
        <f>IF(D809="","",IFERROR(IF(EXACT(VLOOKUP(D809,Categories!$A$2:$A$16,1,FALSE),D809),VLOOKUP(D809,Categories!$A$2:$B$16,2,FALSE),"Fix the capitals"),"Check the category"))</f>
      </c>
      <c r="I809" s="6">
        <f>IF(C809="","",IF(C809&lt;0,"Refund","Debit"))</f>
      </c>
    </row>
    <row r="810">
      <c r="A810" s="4"/>
      <c r="C810" s="5"/>
      <c r="H810" s="6">
        <f>IF(D810="","",IFERROR(IF(EXACT(VLOOKUP(D810,Categories!$A$2:$A$16,1,FALSE),D810),VLOOKUP(D810,Categories!$A$2:$B$16,2,FALSE),"Fix the capitals"),"Check the category"))</f>
      </c>
      <c r="I810" s="6">
        <f>IF(C810="","",IF(C810&lt;0,"Refund","Debit"))</f>
      </c>
    </row>
    <row r="811">
      <c r="A811" s="4"/>
      <c r="C811" s="5"/>
      <c r="H811" s="6">
        <f>IF(D811="","",IFERROR(IF(EXACT(VLOOKUP(D811,Categories!$A$2:$A$16,1,FALSE),D811),VLOOKUP(D811,Categories!$A$2:$B$16,2,FALSE),"Fix the capitals"),"Check the category"))</f>
      </c>
      <c r="I811" s="6">
        <f>IF(C811="","",IF(C811&lt;0,"Refund","Debit"))</f>
      </c>
    </row>
    <row r="812">
      <c r="A812" s="4"/>
      <c r="C812" s="5"/>
      <c r="H812" s="6">
        <f>IF(D812="","",IFERROR(IF(EXACT(VLOOKUP(D812,Categories!$A$2:$A$16,1,FALSE),D812),VLOOKUP(D812,Categories!$A$2:$B$16,2,FALSE),"Fix the capitals"),"Check the category"))</f>
      </c>
      <c r="I812" s="6">
        <f>IF(C812="","",IF(C812&lt;0,"Refund","Debit"))</f>
      </c>
    </row>
    <row r="813">
      <c r="A813" s="4"/>
      <c r="C813" s="5"/>
      <c r="H813" s="6">
        <f>IF(D813="","",IFERROR(IF(EXACT(VLOOKUP(D813,Categories!$A$2:$A$16,1,FALSE),D813),VLOOKUP(D813,Categories!$A$2:$B$16,2,FALSE),"Fix the capitals"),"Check the category"))</f>
      </c>
      <c r="I813" s="6">
        <f>IF(C813="","",IF(C813&lt;0,"Refund","Debit"))</f>
      </c>
    </row>
    <row r="814">
      <c r="A814" s="4"/>
      <c r="C814" s="5"/>
      <c r="H814" s="6">
        <f>IF(D814="","",IFERROR(IF(EXACT(VLOOKUP(D814,Categories!$A$2:$A$16,1,FALSE),D814),VLOOKUP(D814,Categories!$A$2:$B$16,2,FALSE),"Fix the capitals"),"Check the category"))</f>
      </c>
      <c r="I814" s="6">
        <f>IF(C814="","",IF(C814&lt;0,"Refund","Debit"))</f>
      </c>
    </row>
    <row r="815">
      <c r="A815" s="4"/>
      <c r="C815" s="5"/>
      <c r="H815" s="6">
        <f>IF(D815="","",IFERROR(IF(EXACT(VLOOKUP(D815,Categories!$A$2:$A$16,1,FALSE),D815),VLOOKUP(D815,Categories!$A$2:$B$16,2,FALSE),"Fix the capitals"),"Check the category"))</f>
      </c>
      <c r="I815" s="6">
        <f>IF(C815="","",IF(C815&lt;0,"Refund","Debit"))</f>
      </c>
    </row>
    <row r="816">
      <c r="A816" s="4"/>
      <c r="C816" s="5"/>
      <c r="H816" s="6">
        <f>IF(D816="","",IFERROR(IF(EXACT(VLOOKUP(D816,Categories!$A$2:$A$16,1,FALSE),D816),VLOOKUP(D816,Categories!$A$2:$B$16,2,FALSE),"Fix the capitals"),"Check the category"))</f>
      </c>
      <c r="I816" s="6">
        <f>IF(C816="","",IF(C816&lt;0,"Refund","Debit"))</f>
      </c>
    </row>
    <row r="817">
      <c r="A817" s="4"/>
      <c r="C817" s="5"/>
      <c r="H817" s="6">
        <f>IF(D817="","",IFERROR(IF(EXACT(VLOOKUP(D817,Categories!$A$2:$A$16,1,FALSE),D817),VLOOKUP(D817,Categories!$A$2:$B$16,2,FALSE),"Fix the capitals"),"Check the category"))</f>
      </c>
      <c r="I817" s="6">
        <f>IF(C817="","",IF(C817&lt;0,"Refund","Debit"))</f>
      </c>
    </row>
    <row r="818">
      <c r="A818" s="4"/>
      <c r="C818" s="5"/>
      <c r="H818" s="6">
        <f>IF(D818="","",IFERROR(IF(EXACT(VLOOKUP(D818,Categories!$A$2:$A$16,1,FALSE),D818),VLOOKUP(D818,Categories!$A$2:$B$16,2,FALSE),"Fix the capitals"),"Check the category"))</f>
      </c>
      <c r="I818" s="6">
        <f>IF(C818="","",IF(C818&lt;0,"Refund","Debit"))</f>
      </c>
    </row>
    <row r="819">
      <c r="A819" s="4"/>
      <c r="C819" s="5"/>
      <c r="H819" s="6">
        <f>IF(D819="","",IFERROR(IF(EXACT(VLOOKUP(D819,Categories!$A$2:$A$16,1,FALSE),D819),VLOOKUP(D819,Categories!$A$2:$B$16,2,FALSE),"Fix the capitals"),"Check the category"))</f>
      </c>
      <c r="I819" s="6">
        <f>IF(C819="","",IF(C819&lt;0,"Refund","Debit"))</f>
      </c>
    </row>
    <row r="820">
      <c r="A820" s="4"/>
      <c r="C820" s="5"/>
      <c r="H820" s="6">
        <f>IF(D820="","",IFERROR(IF(EXACT(VLOOKUP(D820,Categories!$A$2:$A$16,1,FALSE),D820),VLOOKUP(D820,Categories!$A$2:$B$16,2,FALSE),"Fix the capitals"),"Check the category"))</f>
      </c>
      <c r="I820" s="6">
        <f>IF(C820="","",IF(C820&lt;0,"Refund","Debit"))</f>
      </c>
    </row>
    <row r="821">
      <c r="A821" s="4"/>
      <c r="C821" s="5"/>
      <c r="H821" s="6">
        <f>IF(D821="","",IFERROR(IF(EXACT(VLOOKUP(D821,Categories!$A$2:$A$16,1,FALSE),D821),VLOOKUP(D821,Categories!$A$2:$B$16,2,FALSE),"Fix the capitals"),"Check the category"))</f>
      </c>
      <c r="I821" s="6">
        <f>IF(C821="","",IF(C821&lt;0,"Refund","Debit"))</f>
      </c>
    </row>
    <row r="822">
      <c r="A822" s="4"/>
      <c r="C822" s="5"/>
      <c r="H822" s="6">
        <f>IF(D822="","",IFERROR(IF(EXACT(VLOOKUP(D822,Categories!$A$2:$A$16,1,FALSE),D822),VLOOKUP(D822,Categories!$A$2:$B$16,2,FALSE),"Fix the capitals"),"Check the category"))</f>
      </c>
      <c r="I822" s="6">
        <f>IF(C822="","",IF(C822&lt;0,"Refund","Debit"))</f>
      </c>
    </row>
    <row r="823">
      <c r="A823" s="4"/>
      <c r="C823" s="5"/>
      <c r="H823" s="6">
        <f>IF(D823="","",IFERROR(IF(EXACT(VLOOKUP(D823,Categories!$A$2:$A$16,1,FALSE),D823),VLOOKUP(D823,Categories!$A$2:$B$16,2,FALSE),"Fix the capitals"),"Check the category"))</f>
      </c>
      <c r="I823" s="6">
        <f>IF(C823="","",IF(C823&lt;0,"Refund","Debit"))</f>
      </c>
    </row>
    <row r="824">
      <c r="A824" s="4"/>
      <c r="C824" s="5"/>
      <c r="H824" s="6">
        <f>IF(D824="","",IFERROR(IF(EXACT(VLOOKUP(D824,Categories!$A$2:$A$16,1,FALSE),D824),VLOOKUP(D824,Categories!$A$2:$B$16,2,FALSE),"Fix the capitals"),"Check the category"))</f>
      </c>
      <c r="I824" s="6">
        <f>IF(C824="","",IF(C824&lt;0,"Refund","Debit"))</f>
      </c>
    </row>
    <row r="825">
      <c r="A825" s="4"/>
      <c r="C825" s="5"/>
      <c r="H825" s="6">
        <f>IF(D825="","",IFERROR(IF(EXACT(VLOOKUP(D825,Categories!$A$2:$A$16,1,FALSE),D825),VLOOKUP(D825,Categories!$A$2:$B$16,2,FALSE),"Fix the capitals"),"Check the category"))</f>
      </c>
      <c r="I825" s="6">
        <f>IF(C825="","",IF(C825&lt;0,"Refund","Debit"))</f>
      </c>
    </row>
    <row r="826">
      <c r="A826" s="4"/>
      <c r="C826" s="5"/>
      <c r="H826" s="6">
        <f>IF(D826="","",IFERROR(IF(EXACT(VLOOKUP(D826,Categories!$A$2:$A$16,1,FALSE),D826),VLOOKUP(D826,Categories!$A$2:$B$16,2,FALSE),"Fix the capitals"),"Check the category"))</f>
      </c>
      <c r="I826" s="6">
        <f>IF(C826="","",IF(C826&lt;0,"Refund","Debit"))</f>
      </c>
    </row>
    <row r="827">
      <c r="A827" s="4"/>
      <c r="C827" s="5"/>
      <c r="H827" s="6">
        <f>IF(D827="","",IFERROR(IF(EXACT(VLOOKUP(D827,Categories!$A$2:$A$16,1,FALSE),D827),VLOOKUP(D827,Categories!$A$2:$B$16,2,FALSE),"Fix the capitals"),"Check the category"))</f>
      </c>
      <c r="I827" s="6">
        <f>IF(C827="","",IF(C827&lt;0,"Refund","Debit"))</f>
      </c>
    </row>
    <row r="828">
      <c r="A828" s="4"/>
      <c r="C828" s="5"/>
      <c r="H828" s="6">
        <f>IF(D828="","",IFERROR(IF(EXACT(VLOOKUP(D828,Categories!$A$2:$A$16,1,FALSE),D828),VLOOKUP(D828,Categories!$A$2:$B$16,2,FALSE),"Fix the capitals"),"Check the category"))</f>
      </c>
      <c r="I828" s="6">
        <f>IF(C828="","",IF(C828&lt;0,"Refund","Debit"))</f>
      </c>
    </row>
    <row r="829">
      <c r="A829" s="4"/>
      <c r="C829" s="5"/>
      <c r="H829" s="6">
        <f>IF(D829="","",IFERROR(IF(EXACT(VLOOKUP(D829,Categories!$A$2:$A$16,1,FALSE),D829),VLOOKUP(D829,Categories!$A$2:$B$16,2,FALSE),"Fix the capitals"),"Check the category"))</f>
      </c>
      <c r="I829" s="6">
        <f>IF(C829="","",IF(C829&lt;0,"Refund","Debit"))</f>
      </c>
    </row>
    <row r="830">
      <c r="A830" s="4"/>
      <c r="C830" s="5"/>
      <c r="H830" s="6">
        <f>IF(D830="","",IFERROR(IF(EXACT(VLOOKUP(D830,Categories!$A$2:$A$16,1,FALSE),D830),VLOOKUP(D830,Categories!$A$2:$B$16,2,FALSE),"Fix the capitals"),"Check the category"))</f>
      </c>
      <c r="I830" s="6">
        <f>IF(C830="","",IF(C830&lt;0,"Refund","Debit"))</f>
      </c>
    </row>
    <row r="831">
      <c r="A831" s="4"/>
      <c r="C831" s="5"/>
      <c r="H831" s="6">
        <f>IF(D831="","",IFERROR(IF(EXACT(VLOOKUP(D831,Categories!$A$2:$A$16,1,FALSE),D831),VLOOKUP(D831,Categories!$A$2:$B$16,2,FALSE),"Fix the capitals"),"Check the category"))</f>
      </c>
      <c r="I831" s="6">
        <f>IF(C831="","",IF(C831&lt;0,"Refund","Debit"))</f>
      </c>
    </row>
    <row r="832">
      <c r="A832" s="4"/>
      <c r="C832" s="5"/>
      <c r="H832" s="6">
        <f>IF(D832="","",IFERROR(IF(EXACT(VLOOKUP(D832,Categories!$A$2:$A$16,1,FALSE),D832),VLOOKUP(D832,Categories!$A$2:$B$16,2,FALSE),"Fix the capitals"),"Check the category"))</f>
      </c>
      <c r="I832" s="6">
        <f>IF(C832="","",IF(C832&lt;0,"Refund","Debit"))</f>
      </c>
    </row>
    <row r="833">
      <c r="A833" s="4"/>
      <c r="C833" s="5"/>
      <c r="H833" s="6">
        <f>IF(D833="","",IFERROR(IF(EXACT(VLOOKUP(D833,Categories!$A$2:$A$16,1,FALSE),D833),VLOOKUP(D833,Categories!$A$2:$B$16,2,FALSE),"Fix the capitals"),"Check the category"))</f>
      </c>
      <c r="I833" s="6">
        <f>IF(C833="","",IF(C833&lt;0,"Refund","Debit"))</f>
      </c>
    </row>
    <row r="834">
      <c r="A834" s="4"/>
      <c r="C834" s="5"/>
      <c r="H834" s="6">
        <f>IF(D834="","",IFERROR(IF(EXACT(VLOOKUP(D834,Categories!$A$2:$A$16,1,FALSE),D834),VLOOKUP(D834,Categories!$A$2:$B$16,2,FALSE),"Fix the capitals"),"Check the category"))</f>
      </c>
      <c r="I834" s="6">
        <f>IF(C834="","",IF(C834&lt;0,"Refund","Debit"))</f>
      </c>
    </row>
    <row r="835">
      <c r="A835" s="4"/>
      <c r="C835" s="5"/>
      <c r="H835" s="6">
        <f>IF(D835="","",IFERROR(IF(EXACT(VLOOKUP(D835,Categories!$A$2:$A$16,1,FALSE),D835),VLOOKUP(D835,Categories!$A$2:$B$16,2,FALSE),"Fix the capitals"),"Check the category"))</f>
      </c>
      <c r="I835" s="6">
        <f>IF(C835="","",IF(C835&lt;0,"Refund","Debit"))</f>
      </c>
    </row>
    <row r="836">
      <c r="A836" s="4"/>
      <c r="C836" s="5"/>
      <c r="H836" s="6">
        <f>IF(D836="","",IFERROR(IF(EXACT(VLOOKUP(D836,Categories!$A$2:$A$16,1,FALSE),D836),VLOOKUP(D836,Categories!$A$2:$B$16,2,FALSE),"Fix the capitals"),"Check the category"))</f>
      </c>
      <c r="I836" s="6">
        <f>IF(C836="","",IF(C836&lt;0,"Refund","Debit"))</f>
      </c>
    </row>
    <row r="837">
      <c r="A837" s="4"/>
      <c r="C837" s="5"/>
      <c r="H837" s="6">
        <f>IF(D837="","",IFERROR(IF(EXACT(VLOOKUP(D837,Categories!$A$2:$A$16,1,FALSE),D837),VLOOKUP(D837,Categories!$A$2:$B$16,2,FALSE),"Fix the capitals"),"Check the category"))</f>
      </c>
      <c r="I837" s="6">
        <f>IF(C837="","",IF(C837&lt;0,"Refund","Debit"))</f>
      </c>
    </row>
    <row r="838">
      <c r="A838" s="4"/>
      <c r="C838" s="5"/>
      <c r="H838" s="6">
        <f>IF(D838="","",IFERROR(IF(EXACT(VLOOKUP(D838,Categories!$A$2:$A$16,1,FALSE),D838),VLOOKUP(D838,Categories!$A$2:$B$16,2,FALSE),"Fix the capitals"),"Check the category"))</f>
      </c>
      <c r="I838" s="6">
        <f>IF(C838="","",IF(C838&lt;0,"Refund","Debit"))</f>
      </c>
    </row>
    <row r="839">
      <c r="A839" s="4"/>
      <c r="C839" s="5"/>
      <c r="H839" s="6">
        <f>IF(D839="","",IFERROR(IF(EXACT(VLOOKUP(D839,Categories!$A$2:$A$16,1,FALSE),D839),VLOOKUP(D839,Categories!$A$2:$B$16,2,FALSE),"Fix the capitals"),"Check the category"))</f>
      </c>
      <c r="I839" s="6">
        <f>IF(C839="","",IF(C839&lt;0,"Refund","Debit"))</f>
      </c>
    </row>
    <row r="840">
      <c r="A840" s="4"/>
      <c r="C840" s="5"/>
      <c r="H840" s="6">
        <f>IF(D840="","",IFERROR(IF(EXACT(VLOOKUP(D840,Categories!$A$2:$A$16,1,FALSE),D840),VLOOKUP(D840,Categories!$A$2:$B$16,2,FALSE),"Fix the capitals"),"Check the category"))</f>
      </c>
      <c r="I840" s="6">
        <f>IF(C840="","",IF(C840&lt;0,"Refund","Debit"))</f>
      </c>
    </row>
    <row r="841">
      <c r="A841" s="4"/>
      <c r="C841" s="5"/>
      <c r="H841" s="6">
        <f>IF(D841="","",IFERROR(IF(EXACT(VLOOKUP(D841,Categories!$A$2:$A$16,1,FALSE),D841),VLOOKUP(D841,Categories!$A$2:$B$16,2,FALSE),"Fix the capitals"),"Check the category"))</f>
      </c>
      <c r="I841" s="6">
        <f>IF(C841="","",IF(C841&lt;0,"Refund","Debit"))</f>
      </c>
    </row>
    <row r="842">
      <c r="A842" s="4"/>
      <c r="C842" s="5"/>
      <c r="H842" s="6">
        <f>IF(D842="","",IFERROR(IF(EXACT(VLOOKUP(D842,Categories!$A$2:$A$16,1,FALSE),D842),VLOOKUP(D842,Categories!$A$2:$B$16,2,FALSE),"Fix the capitals"),"Check the category"))</f>
      </c>
      <c r="I842" s="6">
        <f>IF(C842="","",IF(C842&lt;0,"Refund","Debit"))</f>
      </c>
    </row>
    <row r="843">
      <c r="A843" s="4"/>
      <c r="C843" s="5"/>
      <c r="H843" s="6">
        <f>IF(D843="","",IFERROR(IF(EXACT(VLOOKUP(D843,Categories!$A$2:$A$16,1,FALSE),D843),VLOOKUP(D843,Categories!$A$2:$B$16,2,FALSE),"Fix the capitals"),"Check the category"))</f>
      </c>
      <c r="I843" s="6">
        <f>IF(C843="","",IF(C843&lt;0,"Refund","Debit"))</f>
      </c>
    </row>
    <row r="844">
      <c r="A844" s="4"/>
      <c r="C844" s="5"/>
      <c r="H844" s="6">
        <f>IF(D844="","",IFERROR(IF(EXACT(VLOOKUP(D844,Categories!$A$2:$A$16,1,FALSE),D844),VLOOKUP(D844,Categories!$A$2:$B$16,2,FALSE),"Fix the capitals"),"Check the category"))</f>
      </c>
      <c r="I844" s="6">
        <f>IF(C844="","",IF(C844&lt;0,"Refund","Debit"))</f>
      </c>
    </row>
    <row r="845">
      <c r="A845" s="4"/>
      <c r="C845" s="5"/>
      <c r="H845" s="6">
        <f>IF(D845="","",IFERROR(IF(EXACT(VLOOKUP(D845,Categories!$A$2:$A$16,1,FALSE),D845),VLOOKUP(D845,Categories!$A$2:$B$16,2,FALSE),"Fix the capitals"),"Check the category"))</f>
      </c>
      <c r="I845" s="6">
        <f>IF(C845="","",IF(C845&lt;0,"Refund","Debit"))</f>
      </c>
    </row>
    <row r="846">
      <c r="A846" s="4"/>
      <c r="C846" s="5"/>
      <c r="H846" s="6">
        <f>IF(D846="","",IFERROR(IF(EXACT(VLOOKUP(D846,Categories!$A$2:$A$16,1,FALSE),D846),VLOOKUP(D846,Categories!$A$2:$B$16,2,FALSE),"Fix the capitals"),"Check the category"))</f>
      </c>
      <c r="I846" s="6">
        <f>IF(C846="","",IF(C846&lt;0,"Refund","Debit"))</f>
      </c>
    </row>
    <row r="847">
      <c r="A847" s="4"/>
      <c r="C847" s="5"/>
      <c r="H847" s="6">
        <f>IF(D847="","",IFERROR(IF(EXACT(VLOOKUP(D847,Categories!$A$2:$A$16,1,FALSE),D847),VLOOKUP(D847,Categories!$A$2:$B$16,2,FALSE),"Fix the capitals"),"Check the category"))</f>
      </c>
      <c r="I847" s="6">
        <f>IF(C847="","",IF(C847&lt;0,"Refund","Debit"))</f>
      </c>
    </row>
    <row r="848">
      <c r="A848" s="4"/>
      <c r="C848" s="5"/>
      <c r="H848" s="6">
        <f>IF(D848="","",IFERROR(IF(EXACT(VLOOKUP(D848,Categories!$A$2:$A$16,1,FALSE),D848),VLOOKUP(D848,Categories!$A$2:$B$16,2,FALSE),"Fix the capitals"),"Check the category"))</f>
      </c>
      <c r="I848" s="6">
        <f>IF(C848="","",IF(C848&lt;0,"Refund","Debit"))</f>
      </c>
    </row>
    <row r="849">
      <c r="A849" s="4"/>
      <c r="C849" s="5"/>
      <c r="H849" s="6">
        <f>IF(D849="","",IFERROR(IF(EXACT(VLOOKUP(D849,Categories!$A$2:$A$16,1,FALSE),D849),VLOOKUP(D849,Categories!$A$2:$B$16,2,FALSE),"Fix the capitals"),"Check the category"))</f>
      </c>
      <c r="I849" s="6">
        <f>IF(C849="","",IF(C849&lt;0,"Refund","Debit"))</f>
      </c>
    </row>
    <row r="850">
      <c r="A850" s="4"/>
      <c r="C850" s="5"/>
      <c r="H850" s="6">
        <f>IF(D850="","",IFERROR(IF(EXACT(VLOOKUP(D850,Categories!$A$2:$A$16,1,FALSE),D850),VLOOKUP(D850,Categories!$A$2:$B$16,2,FALSE),"Fix the capitals"),"Check the category"))</f>
      </c>
      <c r="I850" s="6">
        <f>IF(C850="","",IF(C850&lt;0,"Refund","Debit"))</f>
      </c>
    </row>
    <row r="851">
      <c r="A851" s="4"/>
      <c r="C851" s="5"/>
      <c r="H851" s="6">
        <f>IF(D851="","",IFERROR(IF(EXACT(VLOOKUP(D851,Categories!$A$2:$A$16,1,FALSE),D851),VLOOKUP(D851,Categories!$A$2:$B$16,2,FALSE),"Fix the capitals"),"Check the category"))</f>
      </c>
      <c r="I851" s="6">
        <f>IF(C851="","",IF(C851&lt;0,"Refund","Debit"))</f>
      </c>
    </row>
    <row r="852">
      <c r="A852" s="4"/>
      <c r="C852" s="5"/>
      <c r="H852" s="6">
        <f>IF(D852="","",IFERROR(IF(EXACT(VLOOKUP(D852,Categories!$A$2:$A$16,1,FALSE),D852),VLOOKUP(D852,Categories!$A$2:$B$16,2,FALSE),"Fix the capitals"),"Check the category"))</f>
      </c>
      <c r="I852" s="6">
        <f>IF(C852="","",IF(C852&lt;0,"Refund","Debit"))</f>
      </c>
    </row>
    <row r="853">
      <c r="A853" s="4"/>
      <c r="C853" s="5"/>
      <c r="H853" s="6">
        <f>IF(D853="","",IFERROR(IF(EXACT(VLOOKUP(D853,Categories!$A$2:$A$16,1,FALSE),D853),VLOOKUP(D853,Categories!$A$2:$B$16,2,FALSE),"Fix the capitals"),"Check the category"))</f>
      </c>
      <c r="I853" s="6">
        <f>IF(C853="","",IF(C853&lt;0,"Refund","Debit"))</f>
      </c>
    </row>
    <row r="854">
      <c r="A854" s="4"/>
      <c r="C854" s="5"/>
      <c r="H854" s="6">
        <f>IF(D854="","",IFERROR(IF(EXACT(VLOOKUP(D854,Categories!$A$2:$A$16,1,FALSE),D854),VLOOKUP(D854,Categories!$A$2:$B$16,2,FALSE),"Fix the capitals"),"Check the category"))</f>
      </c>
      <c r="I854" s="6">
        <f>IF(C854="","",IF(C854&lt;0,"Refund","Debit"))</f>
      </c>
    </row>
    <row r="855">
      <c r="A855" s="4"/>
      <c r="C855" s="5"/>
      <c r="H855" s="6">
        <f>IF(D855="","",IFERROR(IF(EXACT(VLOOKUP(D855,Categories!$A$2:$A$16,1,FALSE),D855),VLOOKUP(D855,Categories!$A$2:$B$16,2,FALSE),"Fix the capitals"),"Check the category"))</f>
      </c>
      <c r="I855" s="6">
        <f>IF(C855="","",IF(C855&lt;0,"Refund","Debit"))</f>
      </c>
    </row>
    <row r="856">
      <c r="A856" s="4"/>
      <c r="C856" s="5"/>
      <c r="H856" s="6">
        <f>IF(D856="","",IFERROR(IF(EXACT(VLOOKUP(D856,Categories!$A$2:$A$16,1,FALSE),D856),VLOOKUP(D856,Categories!$A$2:$B$16,2,FALSE),"Fix the capitals"),"Check the category"))</f>
      </c>
      <c r="I856" s="6">
        <f>IF(C856="","",IF(C856&lt;0,"Refund","Debit"))</f>
      </c>
    </row>
    <row r="857">
      <c r="A857" s="4"/>
      <c r="C857" s="5"/>
      <c r="H857" s="6">
        <f>IF(D857="","",IFERROR(IF(EXACT(VLOOKUP(D857,Categories!$A$2:$A$16,1,FALSE),D857),VLOOKUP(D857,Categories!$A$2:$B$16,2,FALSE),"Fix the capitals"),"Check the category"))</f>
      </c>
      <c r="I857" s="6">
        <f>IF(C857="","",IF(C857&lt;0,"Refund","Debit"))</f>
      </c>
    </row>
    <row r="858">
      <c r="A858" s="4"/>
      <c r="C858" s="5"/>
      <c r="H858" s="6">
        <f>IF(D858="","",IFERROR(IF(EXACT(VLOOKUP(D858,Categories!$A$2:$A$16,1,FALSE),D858),VLOOKUP(D858,Categories!$A$2:$B$16,2,FALSE),"Fix the capitals"),"Check the category"))</f>
      </c>
      <c r="I858" s="6">
        <f>IF(C858="","",IF(C858&lt;0,"Refund","Debit"))</f>
      </c>
    </row>
    <row r="859">
      <c r="A859" s="4"/>
      <c r="C859" s="5"/>
      <c r="H859" s="6">
        <f>IF(D859="","",IFERROR(IF(EXACT(VLOOKUP(D859,Categories!$A$2:$A$16,1,FALSE),D859),VLOOKUP(D859,Categories!$A$2:$B$16,2,FALSE),"Fix the capitals"),"Check the category"))</f>
      </c>
      <c r="I859" s="6">
        <f>IF(C859="","",IF(C859&lt;0,"Refund","Debit"))</f>
      </c>
    </row>
    <row r="860">
      <c r="A860" s="4"/>
      <c r="C860" s="5"/>
      <c r="H860" s="6">
        <f>IF(D860="","",IFERROR(IF(EXACT(VLOOKUP(D860,Categories!$A$2:$A$16,1,FALSE),D860),VLOOKUP(D860,Categories!$A$2:$B$16,2,FALSE),"Fix the capitals"),"Check the category"))</f>
      </c>
      <c r="I860" s="6">
        <f>IF(C860="","",IF(C860&lt;0,"Refund","Debit"))</f>
      </c>
    </row>
    <row r="861">
      <c r="A861" s="4"/>
      <c r="C861" s="5"/>
      <c r="H861" s="6">
        <f>IF(D861="","",IFERROR(IF(EXACT(VLOOKUP(D861,Categories!$A$2:$A$16,1,FALSE),D861),VLOOKUP(D861,Categories!$A$2:$B$16,2,FALSE),"Fix the capitals"),"Check the category"))</f>
      </c>
      <c r="I861" s="6">
        <f>IF(C861="","",IF(C861&lt;0,"Refund","Debit"))</f>
      </c>
    </row>
    <row r="862">
      <c r="A862" s="4"/>
      <c r="C862" s="5"/>
      <c r="H862" s="6">
        <f>IF(D862="","",IFERROR(IF(EXACT(VLOOKUP(D862,Categories!$A$2:$A$16,1,FALSE),D862),VLOOKUP(D862,Categories!$A$2:$B$16,2,FALSE),"Fix the capitals"),"Check the category"))</f>
      </c>
      <c r="I862" s="6">
        <f>IF(C862="","",IF(C862&lt;0,"Refund","Debit"))</f>
      </c>
    </row>
    <row r="863">
      <c r="A863" s="4"/>
      <c r="C863" s="5"/>
      <c r="H863" s="6">
        <f>IF(D863="","",IFERROR(IF(EXACT(VLOOKUP(D863,Categories!$A$2:$A$16,1,FALSE),D863),VLOOKUP(D863,Categories!$A$2:$B$16,2,FALSE),"Fix the capitals"),"Check the category"))</f>
      </c>
      <c r="I863" s="6">
        <f>IF(C863="","",IF(C863&lt;0,"Refund","Debit"))</f>
      </c>
    </row>
    <row r="864">
      <c r="A864" s="4"/>
      <c r="C864" s="5"/>
      <c r="H864" s="6">
        <f>IF(D864="","",IFERROR(IF(EXACT(VLOOKUP(D864,Categories!$A$2:$A$16,1,FALSE),D864),VLOOKUP(D864,Categories!$A$2:$B$16,2,FALSE),"Fix the capitals"),"Check the category"))</f>
      </c>
      <c r="I864" s="6">
        <f>IF(C864="","",IF(C864&lt;0,"Refund","Debit"))</f>
      </c>
    </row>
    <row r="865">
      <c r="A865" s="4"/>
      <c r="C865" s="5"/>
      <c r="H865" s="6">
        <f>IF(D865="","",IFERROR(IF(EXACT(VLOOKUP(D865,Categories!$A$2:$A$16,1,FALSE),D865),VLOOKUP(D865,Categories!$A$2:$B$16,2,FALSE),"Fix the capitals"),"Check the category"))</f>
      </c>
      <c r="I865" s="6">
        <f>IF(C865="","",IF(C865&lt;0,"Refund","Debit"))</f>
      </c>
    </row>
    <row r="866">
      <c r="A866" s="4"/>
      <c r="C866" s="5"/>
      <c r="H866" s="6">
        <f>IF(D866="","",IFERROR(IF(EXACT(VLOOKUP(D866,Categories!$A$2:$A$16,1,FALSE),D866),VLOOKUP(D866,Categories!$A$2:$B$16,2,FALSE),"Fix the capitals"),"Check the category"))</f>
      </c>
      <c r="I866" s="6">
        <f>IF(C866="","",IF(C866&lt;0,"Refund","Debit"))</f>
      </c>
    </row>
    <row r="867">
      <c r="A867" s="4"/>
      <c r="C867" s="5"/>
      <c r="H867" s="6">
        <f>IF(D867="","",IFERROR(IF(EXACT(VLOOKUP(D867,Categories!$A$2:$A$16,1,FALSE),D867),VLOOKUP(D867,Categories!$A$2:$B$16,2,FALSE),"Fix the capitals"),"Check the category"))</f>
      </c>
      <c r="I867" s="6">
        <f>IF(C867="","",IF(C867&lt;0,"Refund","Debit"))</f>
      </c>
    </row>
    <row r="868">
      <c r="A868" s="4"/>
      <c r="C868" s="5"/>
      <c r="H868" s="6">
        <f>IF(D868="","",IFERROR(IF(EXACT(VLOOKUP(D868,Categories!$A$2:$A$16,1,FALSE),D868),VLOOKUP(D868,Categories!$A$2:$B$16,2,FALSE),"Fix the capitals"),"Check the category"))</f>
      </c>
      <c r="I868" s="6">
        <f>IF(C868="","",IF(C868&lt;0,"Refund","Debit"))</f>
      </c>
    </row>
    <row r="869">
      <c r="A869" s="4"/>
      <c r="C869" s="5"/>
      <c r="H869" s="6">
        <f>IF(D869="","",IFERROR(IF(EXACT(VLOOKUP(D869,Categories!$A$2:$A$16,1,FALSE),D869),VLOOKUP(D869,Categories!$A$2:$B$16,2,FALSE),"Fix the capitals"),"Check the category"))</f>
      </c>
      <c r="I869" s="6">
        <f>IF(C869="","",IF(C869&lt;0,"Refund","Debit"))</f>
      </c>
    </row>
    <row r="870">
      <c r="A870" s="4"/>
      <c r="C870" s="5"/>
      <c r="H870" s="6">
        <f>IF(D870="","",IFERROR(IF(EXACT(VLOOKUP(D870,Categories!$A$2:$A$16,1,FALSE),D870),VLOOKUP(D870,Categories!$A$2:$B$16,2,FALSE),"Fix the capitals"),"Check the category"))</f>
      </c>
      <c r="I870" s="6">
        <f>IF(C870="","",IF(C870&lt;0,"Refund","Debit"))</f>
      </c>
    </row>
    <row r="871">
      <c r="A871" s="4"/>
      <c r="C871" s="5"/>
      <c r="H871" s="6">
        <f>IF(D871="","",IFERROR(IF(EXACT(VLOOKUP(D871,Categories!$A$2:$A$16,1,FALSE),D871),VLOOKUP(D871,Categories!$A$2:$B$16,2,FALSE),"Fix the capitals"),"Check the category"))</f>
      </c>
      <c r="I871" s="6">
        <f>IF(C871="","",IF(C871&lt;0,"Refund","Debit"))</f>
      </c>
    </row>
    <row r="872">
      <c r="A872" s="4"/>
      <c r="C872" s="5"/>
      <c r="H872" s="6">
        <f>IF(D872="","",IFERROR(IF(EXACT(VLOOKUP(D872,Categories!$A$2:$A$16,1,FALSE),D872),VLOOKUP(D872,Categories!$A$2:$B$16,2,FALSE),"Fix the capitals"),"Check the category"))</f>
      </c>
      <c r="I872" s="6">
        <f>IF(C872="","",IF(C872&lt;0,"Refund","Debit"))</f>
      </c>
    </row>
    <row r="873">
      <c r="A873" s="4"/>
      <c r="C873" s="5"/>
      <c r="H873" s="6">
        <f>IF(D873="","",IFERROR(IF(EXACT(VLOOKUP(D873,Categories!$A$2:$A$16,1,FALSE),D873),VLOOKUP(D873,Categories!$A$2:$B$16,2,FALSE),"Fix the capitals"),"Check the category"))</f>
      </c>
      <c r="I873" s="6">
        <f>IF(C873="","",IF(C873&lt;0,"Refund","Debit"))</f>
      </c>
    </row>
    <row r="874">
      <c r="A874" s="4"/>
      <c r="C874" s="5"/>
      <c r="H874" s="6">
        <f>IF(D874="","",IFERROR(IF(EXACT(VLOOKUP(D874,Categories!$A$2:$A$16,1,FALSE),D874),VLOOKUP(D874,Categories!$A$2:$B$16,2,FALSE),"Fix the capitals"),"Check the category"))</f>
      </c>
      <c r="I874" s="6">
        <f>IF(C874="","",IF(C874&lt;0,"Refund","Debit"))</f>
      </c>
    </row>
    <row r="875">
      <c r="A875" s="4"/>
      <c r="C875" s="5"/>
      <c r="H875" s="6">
        <f>IF(D875="","",IFERROR(IF(EXACT(VLOOKUP(D875,Categories!$A$2:$A$16,1,FALSE),D875),VLOOKUP(D875,Categories!$A$2:$B$16,2,FALSE),"Fix the capitals"),"Check the category"))</f>
      </c>
      <c r="I875" s="6">
        <f>IF(C875="","",IF(C875&lt;0,"Refund","Debit"))</f>
      </c>
    </row>
    <row r="876">
      <c r="A876" s="4"/>
      <c r="C876" s="5"/>
      <c r="H876" s="6">
        <f>IF(D876="","",IFERROR(IF(EXACT(VLOOKUP(D876,Categories!$A$2:$A$16,1,FALSE),D876),VLOOKUP(D876,Categories!$A$2:$B$16,2,FALSE),"Fix the capitals"),"Check the category"))</f>
      </c>
      <c r="I876" s="6">
        <f>IF(C876="","",IF(C876&lt;0,"Refund","Debit"))</f>
      </c>
    </row>
    <row r="877">
      <c r="A877" s="4"/>
      <c r="C877" s="5"/>
      <c r="H877" s="6">
        <f>IF(D877="","",IFERROR(IF(EXACT(VLOOKUP(D877,Categories!$A$2:$A$16,1,FALSE),D877),VLOOKUP(D877,Categories!$A$2:$B$16,2,FALSE),"Fix the capitals"),"Check the category"))</f>
      </c>
      <c r="I877" s="6">
        <f>IF(C877="","",IF(C877&lt;0,"Refund","Debit"))</f>
      </c>
    </row>
    <row r="878">
      <c r="A878" s="4"/>
      <c r="C878" s="5"/>
      <c r="H878" s="6">
        <f>IF(D878="","",IFERROR(IF(EXACT(VLOOKUP(D878,Categories!$A$2:$A$16,1,FALSE),D878),VLOOKUP(D878,Categories!$A$2:$B$16,2,FALSE),"Fix the capitals"),"Check the category"))</f>
      </c>
      <c r="I878" s="6">
        <f>IF(C878="","",IF(C878&lt;0,"Refund","Debit"))</f>
      </c>
    </row>
    <row r="879">
      <c r="A879" s="4"/>
      <c r="C879" s="5"/>
      <c r="H879" s="6">
        <f>IF(D879="","",IFERROR(IF(EXACT(VLOOKUP(D879,Categories!$A$2:$A$16,1,FALSE),D879),VLOOKUP(D879,Categories!$A$2:$B$16,2,FALSE),"Fix the capitals"),"Check the category"))</f>
      </c>
      <c r="I879" s="6">
        <f>IF(C879="","",IF(C879&lt;0,"Refund","Debit"))</f>
      </c>
    </row>
    <row r="880">
      <c r="A880" s="4"/>
      <c r="C880" s="5"/>
      <c r="H880" s="6">
        <f>IF(D880="","",IFERROR(IF(EXACT(VLOOKUP(D880,Categories!$A$2:$A$16,1,FALSE),D880),VLOOKUP(D880,Categories!$A$2:$B$16,2,FALSE),"Fix the capitals"),"Check the category"))</f>
      </c>
      <c r="I880" s="6">
        <f>IF(C880="","",IF(C880&lt;0,"Refund","Debit"))</f>
      </c>
    </row>
    <row r="881">
      <c r="A881" s="4"/>
      <c r="C881" s="5"/>
      <c r="H881" s="6">
        <f>IF(D881="","",IFERROR(IF(EXACT(VLOOKUP(D881,Categories!$A$2:$A$16,1,FALSE),D881),VLOOKUP(D881,Categories!$A$2:$B$16,2,FALSE),"Fix the capitals"),"Check the category"))</f>
      </c>
      <c r="I881" s="6">
        <f>IF(C881="","",IF(C881&lt;0,"Refund","Debit"))</f>
      </c>
    </row>
    <row r="882">
      <c r="A882" s="4"/>
      <c r="C882" s="5"/>
      <c r="H882" s="6">
        <f>IF(D882="","",IFERROR(IF(EXACT(VLOOKUP(D882,Categories!$A$2:$A$16,1,FALSE),D882),VLOOKUP(D882,Categories!$A$2:$B$16,2,FALSE),"Fix the capitals"),"Check the category"))</f>
      </c>
      <c r="I882" s="6">
        <f>IF(C882="","",IF(C882&lt;0,"Refund","Debit"))</f>
      </c>
    </row>
    <row r="883">
      <c r="A883" s="4"/>
      <c r="C883" s="5"/>
      <c r="H883" s="6">
        <f>IF(D883="","",IFERROR(IF(EXACT(VLOOKUP(D883,Categories!$A$2:$A$16,1,FALSE),D883),VLOOKUP(D883,Categories!$A$2:$B$16,2,FALSE),"Fix the capitals"),"Check the category"))</f>
      </c>
      <c r="I883" s="6">
        <f>IF(C883="","",IF(C883&lt;0,"Refund","Debit"))</f>
      </c>
    </row>
    <row r="884">
      <c r="A884" s="4"/>
      <c r="C884" s="5"/>
      <c r="H884" s="6">
        <f>IF(D884="","",IFERROR(IF(EXACT(VLOOKUP(D884,Categories!$A$2:$A$16,1,FALSE),D884),VLOOKUP(D884,Categories!$A$2:$B$16,2,FALSE),"Fix the capitals"),"Check the category"))</f>
      </c>
      <c r="I884" s="6">
        <f>IF(C884="","",IF(C884&lt;0,"Refund","Debit"))</f>
      </c>
    </row>
    <row r="885">
      <c r="A885" s="4"/>
      <c r="C885" s="5"/>
      <c r="H885" s="6">
        <f>IF(D885="","",IFERROR(IF(EXACT(VLOOKUP(D885,Categories!$A$2:$A$16,1,FALSE),D885),VLOOKUP(D885,Categories!$A$2:$B$16,2,FALSE),"Fix the capitals"),"Check the category"))</f>
      </c>
      <c r="I885" s="6">
        <f>IF(C885="","",IF(C885&lt;0,"Refund","Debit"))</f>
      </c>
    </row>
    <row r="886">
      <c r="A886" s="4"/>
      <c r="C886" s="5"/>
      <c r="H886" s="6">
        <f>IF(D886="","",IFERROR(IF(EXACT(VLOOKUP(D886,Categories!$A$2:$A$16,1,FALSE),D886),VLOOKUP(D886,Categories!$A$2:$B$16,2,FALSE),"Fix the capitals"),"Check the category"))</f>
      </c>
      <c r="I886" s="6">
        <f>IF(C886="","",IF(C886&lt;0,"Refund","Debit"))</f>
      </c>
    </row>
    <row r="887">
      <c r="A887" s="4"/>
      <c r="C887" s="5"/>
      <c r="H887" s="6">
        <f>IF(D887="","",IFERROR(IF(EXACT(VLOOKUP(D887,Categories!$A$2:$A$16,1,FALSE),D887),VLOOKUP(D887,Categories!$A$2:$B$16,2,FALSE),"Fix the capitals"),"Check the category"))</f>
      </c>
      <c r="I887" s="6">
        <f>IF(C887="","",IF(C887&lt;0,"Refund","Debit"))</f>
      </c>
    </row>
    <row r="888">
      <c r="A888" s="4"/>
      <c r="C888" s="5"/>
      <c r="H888" s="6">
        <f>IF(D888="","",IFERROR(IF(EXACT(VLOOKUP(D888,Categories!$A$2:$A$16,1,FALSE),D888),VLOOKUP(D888,Categories!$A$2:$B$16,2,FALSE),"Fix the capitals"),"Check the category"))</f>
      </c>
      <c r="I888" s="6">
        <f>IF(C888="","",IF(C888&lt;0,"Refund","Debit"))</f>
      </c>
    </row>
    <row r="889">
      <c r="A889" s="4"/>
      <c r="C889" s="5"/>
      <c r="H889" s="6">
        <f>IF(D889="","",IFERROR(IF(EXACT(VLOOKUP(D889,Categories!$A$2:$A$16,1,FALSE),D889),VLOOKUP(D889,Categories!$A$2:$B$16,2,FALSE),"Fix the capitals"),"Check the category"))</f>
      </c>
      <c r="I889" s="6">
        <f>IF(C889="","",IF(C889&lt;0,"Refund","Debit"))</f>
      </c>
    </row>
    <row r="890">
      <c r="A890" s="4"/>
      <c r="C890" s="5"/>
      <c r="H890" s="6">
        <f>IF(D890="","",IFERROR(IF(EXACT(VLOOKUP(D890,Categories!$A$2:$A$16,1,FALSE),D890),VLOOKUP(D890,Categories!$A$2:$B$16,2,FALSE),"Fix the capitals"),"Check the category"))</f>
      </c>
      <c r="I890" s="6">
        <f>IF(C890="","",IF(C890&lt;0,"Refund","Debit"))</f>
      </c>
    </row>
    <row r="891">
      <c r="A891" s="4"/>
      <c r="C891" s="5"/>
      <c r="H891" s="6">
        <f>IF(D891="","",IFERROR(IF(EXACT(VLOOKUP(D891,Categories!$A$2:$A$16,1,FALSE),D891),VLOOKUP(D891,Categories!$A$2:$B$16,2,FALSE),"Fix the capitals"),"Check the category"))</f>
      </c>
      <c r="I891" s="6">
        <f>IF(C891="","",IF(C891&lt;0,"Refund","Debit"))</f>
      </c>
    </row>
    <row r="892">
      <c r="A892" s="4"/>
      <c r="C892" s="5"/>
      <c r="H892" s="6">
        <f>IF(D892="","",IFERROR(IF(EXACT(VLOOKUP(D892,Categories!$A$2:$A$16,1,FALSE),D892),VLOOKUP(D892,Categories!$A$2:$B$16,2,FALSE),"Fix the capitals"),"Check the category"))</f>
      </c>
      <c r="I892" s="6">
        <f>IF(C892="","",IF(C892&lt;0,"Refund","Debit"))</f>
      </c>
    </row>
    <row r="893">
      <c r="A893" s="4"/>
      <c r="C893" s="5"/>
      <c r="H893" s="6">
        <f>IF(D893="","",IFERROR(IF(EXACT(VLOOKUP(D893,Categories!$A$2:$A$16,1,FALSE),D893),VLOOKUP(D893,Categories!$A$2:$B$16,2,FALSE),"Fix the capitals"),"Check the category"))</f>
      </c>
      <c r="I893" s="6">
        <f>IF(C893="","",IF(C893&lt;0,"Refund","Debit"))</f>
      </c>
    </row>
    <row r="894">
      <c r="A894" s="4"/>
      <c r="C894" s="5"/>
      <c r="H894" s="6">
        <f>IF(D894="","",IFERROR(IF(EXACT(VLOOKUP(D894,Categories!$A$2:$A$16,1,FALSE),D894),VLOOKUP(D894,Categories!$A$2:$B$16,2,FALSE),"Fix the capitals"),"Check the category"))</f>
      </c>
      <c r="I894" s="6">
        <f>IF(C894="","",IF(C894&lt;0,"Refund","Debit"))</f>
      </c>
    </row>
    <row r="895">
      <c r="A895" s="4"/>
      <c r="C895" s="5"/>
      <c r="H895" s="6">
        <f>IF(D895="","",IFERROR(IF(EXACT(VLOOKUP(D895,Categories!$A$2:$A$16,1,FALSE),D895),VLOOKUP(D895,Categories!$A$2:$B$16,2,FALSE),"Fix the capitals"),"Check the category"))</f>
      </c>
      <c r="I895" s="6">
        <f>IF(C895="","",IF(C895&lt;0,"Refund","Debit"))</f>
      </c>
    </row>
    <row r="896">
      <c r="A896" s="4"/>
      <c r="C896" s="5"/>
      <c r="H896" s="6">
        <f>IF(D896="","",IFERROR(IF(EXACT(VLOOKUP(D896,Categories!$A$2:$A$16,1,FALSE),D896),VLOOKUP(D896,Categories!$A$2:$B$16,2,FALSE),"Fix the capitals"),"Check the category"))</f>
      </c>
      <c r="I896" s="6">
        <f>IF(C896="","",IF(C896&lt;0,"Refund","Debit"))</f>
      </c>
    </row>
    <row r="897">
      <c r="A897" s="4"/>
      <c r="C897" s="5"/>
      <c r="H897" s="6">
        <f>IF(D897="","",IFERROR(IF(EXACT(VLOOKUP(D897,Categories!$A$2:$A$16,1,FALSE),D897),VLOOKUP(D897,Categories!$A$2:$B$16,2,FALSE),"Fix the capitals"),"Check the category"))</f>
      </c>
      <c r="I897" s="6">
        <f>IF(C897="","",IF(C897&lt;0,"Refund","Debit"))</f>
      </c>
    </row>
    <row r="898">
      <c r="A898" s="4"/>
      <c r="C898" s="5"/>
      <c r="H898" s="6">
        <f>IF(D898="","",IFERROR(IF(EXACT(VLOOKUP(D898,Categories!$A$2:$A$16,1,FALSE),D898),VLOOKUP(D898,Categories!$A$2:$B$16,2,FALSE),"Fix the capitals"),"Check the category"))</f>
      </c>
      <c r="I898" s="6">
        <f>IF(C898="","",IF(C898&lt;0,"Refund","Debit"))</f>
      </c>
    </row>
    <row r="899">
      <c r="A899" s="4"/>
      <c r="C899" s="5"/>
      <c r="H899" s="6">
        <f>IF(D899="","",IFERROR(IF(EXACT(VLOOKUP(D899,Categories!$A$2:$A$16,1,FALSE),D899),VLOOKUP(D899,Categories!$A$2:$B$16,2,FALSE),"Fix the capitals"),"Check the category"))</f>
      </c>
      <c r="I899" s="6">
        <f>IF(C899="","",IF(C899&lt;0,"Refund","Debit"))</f>
      </c>
    </row>
    <row r="900">
      <c r="A900" s="4"/>
      <c r="C900" s="5"/>
      <c r="H900" s="6">
        <f>IF(D900="","",IFERROR(IF(EXACT(VLOOKUP(D900,Categories!$A$2:$A$16,1,FALSE),D900),VLOOKUP(D900,Categories!$A$2:$B$16,2,FALSE),"Fix the capitals"),"Check the category"))</f>
      </c>
      <c r="I900" s="6">
        <f>IF(C900="","",IF(C900&lt;0,"Refund","Debit"))</f>
      </c>
    </row>
    <row r="901">
      <c r="A901" s="4"/>
      <c r="C901" s="5"/>
      <c r="H901" s="6">
        <f>IF(D901="","",IFERROR(IF(EXACT(VLOOKUP(D901,Categories!$A$2:$A$16,1,FALSE),D901),VLOOKUP(D901,Categories!$A$2:$B$16,2,FALSE),"Fix the capitals"),"Check the category"))</f>
      </c>
      <c r="I901" s="6">
        <f>IF(C901="","",IF(C901&lt;0,"Refund","Debit"))</f>
      </c>
    </row>
    <row r="902">
      <c r="A902" s="4"/>
      <c r="C902" s="5"/>
      <c r="H902" s="6">
        <f>IF(D902="","",IFERROR(IF(EXACT(VLOOKUP(D902,Categories!$A$2:$A$16,1,FALSE),D902),VLOOKUP(D902,Categories!$A$2:$B$16,2,FALSE),"Fix the capitals"),"Check the category"))</f>
      </c>
      <c r="I902" s="6">
        <f>IF(C902="","",IF(C902&lt;0,"Refund","Debit"))</f>
      </c>
    </row>
    <row r="903">
      <c r="A903" s="4"/>
      <c r="C903" s="5"/>
      <c r="H903" s="6">
        <f>IF(D903="","",IFERROR(IF(EXACT(VLOOKUP(D903,Categories!$A$2:$A$16,1,FALSE),D903),VLOOKUP(D903,Categories!$A$2:$B$16,2,FALSE),"Fix the capitals"),"Check the category"))</f>
      </c>
      <c r="I903" s="6">
        <f>IF(C903="","",IF(C903&lt;0,"Refund","Debit"))</f>
      </c>
    </row>
    <row r="904">
      <c r="A904" s="4"/>
      <c r="C904" s="5"/>
      <c r="H904" s="6">
        <f>IF(D904="","",IFERROR(IF(EXACT(VLOOKUP(D904,Categories!$A$2:$A$16,1,FALSE),D904),VLOOKUP(D904,Categories!$A$2:$B$16,2,FALSE),"Fix the capitals"),"Check the category"))</f>
      </c>
      <c r="I904" s="6">
        <f>IF(C904="","",IF(C904&lt;0,"Refund","Debit"))</f>
      </c>
    </row>
    <row r="905">
      <c r="A905" s="4"/>
      <c r="C905" s="5"/>
      <c r="H905" s="6">
        <f>IF(D905="","",IFERROR(IF(EXACT(VLOOKUP(D905,Categories!$A$2:$A$16,1,FALSE),D905),VLOOKUP(D905,Categories!$A$2:$B$16,2,FALSE),"Fix the capitals"),"Check the category"))</f>
      </c>
      <c r="I905" s="6">
        <f>IF(C905="","",IF(C905&lt;0,"Refund","Debit"))</f>
      </c>
    </row>
    <row r="906">
      <c r="A906" s="4"/>
      <c r="C906" s="5"/>
      <c r="H906" s="6">
        <f>IF(D906="","",IFERROR(IF(EXACT(VLOOKUP(D906,Categories!$A$2:$A$16,1,FALSE),D906),VLOOKUP(D906,Categories!$A$2:$B$16,2,FALSE),"Fix the capitals"),"Check the category"))</f>
      </c>
      <c r="I906" s="6">
        <f>IF(C906="","",IF(C906&lt;0,"Refund","Debit"))</f>
      </c>
    </row>
    <row r="907">
      <c r="A907" s="4"/>
      <c r="C907" s="5"/>
      <c r="H907" s="6">
        <f>IF(D907="","",IFERROR(IF(EXACT(VLOOKUP(D907,Categories!$A$2:$A$16,1,FALSE),D907),VLOOKUP(D907,Categories!$A$2:$B$16,2,FALSE),"Fix the capitals"),"Check the category"))</f>
      </c>
      <c r="I907" s="6">
        <f>IF(C907="","",IF(C907&lt;0,"Refund","Debit"))</f>
      </c>
    </row>
    <row r="908">
      <c r="A908" s="4"/>
      <c r="C908" s="5"/>
      <c r="H908" s="6">
        <f>IF(D908="","",IFERROR(IF(EXACT(VLOOKUP(D908,Categories!$A$2:$A$16,1,FALSE),D908),VLOOKUP(D908,Categories!$A$2:$B$16,2,FALSE),"Fix the capitals"),"Check the category"))</f>
      </c>
      <c r="I908" s="6">
        <f>IF(C908="","",IF(C908&lt;0,"Refund","Debit"))</f>
      </c>
    </row>
    <row r="909">
      <c r="A909" s="4"/>
      <c r="C909" s="5"/>
      <c r="H909" s="6">
        <f>IF(D909="","",IFERROR(IF(EXACT(VLOOKUP(D909,Categories!$A$2:$A$16,1,FALSE),D909),VLOOKUP(D909,Categories!$A$2:$B$16,2,FALSE),"Fix the capitals"),"Check the category"))</f>
      </c>
      <c r="I909" s="6">
        <f>IF(C909="","",IF(C909&lt;0,"Refund","Debit"))</f>
      </c>
    </row>
    <row r="910">
      <c r="A910" s="4"/>
      <c r="C910" s="5"/>
      <c r="H910" s="6">
        <f>IF(D910="","",IFERROR(IF(EXACT(VLOOKUP(D910,Categories!$A$2:$A$16,1,FALSE),D910),VLOOKUP(D910,Categories!$A$2:$B$16,2,FALSE),"Fix the capitals"),"Check the category"))</f>
      </c>
      <c r="I910" s="6">
        <f>IF(C910="","",IF(C910&lt;0,"Refund","Debit"))</f>
      </c>
    </row>
    <row r="911">
      <c r="A911" s="4"/>
      <c r="C911" s="5"/>
      <c r="H911" s="6">
        <f>IF(D911="","",IFERROR(IF(EXACT(VLOOKUP(D911,Categories!$A$2:$A$16,1,FALSE),D911),VLOOKUP(D911,Categories!$A$2:$B$16,2,FALSE),"Fix the capitals"),"Check the category"))</f>
      </c>
      <c r="I911" s="6">
        <f>IF(C911="","",IF(C911&lt;0,"Refund","Debit"))</f>
      </c>
    </row>
    <row r="912">
      <c r="A912" s="4"/>
      <c r="C912" s="5"/>
      <c r="H912" s="6">
        <f>IF(D912="","",IFERROR(IF(EXACT(VLOOKUP(D912,Categories!$A$2:$A$16,1,FALSE),D912),VLOOKUP(D912,Categories!$A$2:$B$16,2,FALSE),"Fix the capitals"),"Check the category"))</f>
      </c>
      <c r="I912" s="6">
        <f>IF(C912="","",IF(C912&lt;0,"Refund","Debit"))</f>
      </c>
    </row>
    <row r="913">
      <c r="A913" s="4"/>
      <c r="C913" s="5"/>
      <c r="H913" s="6">
        <f>IF(D913="","",IFERROR(IF(EXACT(VLOOKUP(D913,Categories!$A$2:$A$16,1,FALSE),D913),VLOOKUP(D913,Categories!$A$2:$B$16,2,FALSE),"Fix the capitals"),"Check the category"))</f>
      </c>
      <c r="I913" s="6">
        <f>IF(C913="","",IF(C913&lt;0,"Refund","Debit"))</f>
      </c>
    </row>
    <row r="914">
      <c r="A914" s="4"/>
      <c r="C914" s="5"/>
      <c r="H914" s="6">
        <f>IF(D914="","",IFERROR(IF(EXACT(VLOOKUP(D914,Categories!$A$2:$A$16,1,FALSE),D914),VLOOKUP(D914,Categories!$A$2:$B$16,2,FALSE),"Fix the capitals"),"Check the category"))</f>
      </c>
      <c r="I914" s="6">
        <f>IF(C914="","",IF(C914&lt;0,"Refund","Debit"))</f>
      </c>
    </row>
    <row r="915">
      <c r="A915" s="4"/>
      <c r="C915" s="5"/>
      <c r="H915" s="6">
        <f>IF(D915="","",IFERROR(IF(EXACT(VLOOKUP(D915,Categories!$A$2:$A$16,1,FALSE),D915),VLOOKUP(D915,Categories!$A$2:$B$16,2,FALSE),"Fix the capitals"),"Check the category"))</f>
      </c>
      <c r="I915" s="6">
        <f>IF(C915="","",IF(C915&lt;0,"Refund","Debit"))</f>
      </c>
    </row>
    <row r="916">
      <c r="A916" s="4"/>
      <c r="C916" s="5"/>
      <c r="H916" s="6">
        <f>IF(D916="","",IFERROR(IF(EXACT(VLOOKUP(D916,Categories!$A$2:$A$16,1,FALSE),D916),VLOOKUP(D916,Categories!$A$2:$B$16,2,FALSE),"Fix the capitals"),"Check the category"))</f>
      </c>
      <c r="I916" s="6">
        <f>IF(C916="","",IF(C916&lt;0,"Refund","Debit"))</f>
      </c>
    </row>
    <row r="917">
      <c r="A917" s="4"/>
      <c r="C917" s="5"/>
      <c r="H917" s="6">
        <f>IF(D917="","",IFERROR(IF(EXACT(VLOOKUP(D917,Categories!$A$2:$A$16,1,FALSE),D917),VLOOKUP(D917,Categories!$A$2:$B$16,2,FALSE),"Fix the capitals"),"Check the category"))</f>
      </c>
      <c r="I917" s="6">
        <f>IF(C917="","",IF(C917&lt;0,"Refund","Debit"))</f>
      </c>
    </row>
    <row r="918">
      <c r="A918" s="4"/>
      <c r="C918" s="5"/>
      <c r="H918" s="6">
        <f>IF(D918="","",IFERROR(IF(EXACT(VLOOKUP(D918,Categories!$A$2:$A$16,1,FALSE),D918),VLOOKUP(D918,Categories!$A$2:$B$16,2,FALSE),"Fix the capitals"),"Check the category"))</f>
      </c>
      <c r="I918" s="6">
        <f>IF(C918="","",IF(C918&lt;0,"Refund","Debit"))</f>
      </c>
    </row>
    <row r="919">
      <c r="A919" s="4"/>
      <c r="C919" s="5"/>
      <c r="H919" s="6">
        <f>IF(D919="","",IFERROR(IF(EXACT(VLOOKUP(D919,Categories!$A$2:$A$16,1,FALSE),D919),VLOOKUP(D919,Categories!$A$2:$B$16,2,FALSE),"Fix the capitals"),"Check the category"))</f>
      </c>
      <c r="I919" s="6">
        <f>IF(C919="","",IF(C919&lt;0,"Refund","Debit"))</f>
      </c>
    </row>
    <row r="920">
      <c r="A920" s="4"/>
      <c r="C920" s="5"/>
      <c r="H920" s="6">
        <f>IF(D920="","",IFERROR(IF(EXACT(VLOOKUP(D920,Categories!$A$2:$A$16,1,FALSE),D920),VLOOKUP(D920,Categories!$A$2:$B$16,2,FALSE),"Fix the capitals"),"Check the category"))</f>
      </c>
      <c r="I920" s="6">
        <f>IF(C920="","",IF(C920&lt;0,"Refund","Debit"))</f>
      </c>
    </row>
    <row r="921">
      <c r="A921" s="4"/>
      <c r="C921" s="5"/>
      <c r="H921" s="6">
        <f>IF(D921="","",IFERROR(IF(EXACT(VLOOKUP(D921,Categories!$A$2:$A$16,1,FALSE),D921),VLOOKUP(D921,Categories!$A$2:$B$16,2,FALSE),"Fix the capitals"),"Check the category"))</f>
      </c>
      <c r="I921" s="6">
        <f>IF(C921="","",IF(C921&lt;0,"Refund","Debit"))</f>
      </c>
    </row>
    <row r="922">
      <c r="A922" s="4"/>
      <c r="C922" s="5"/>
      <c r="H922" s="6">
        <f>IF(D922="","",IFERROR(IF(EXACT(VLOOKUP(D922,Categories!$A$2:$A$16,1,FALSE),D922),VLOOKUP(D922,Categories!$A$2:$B$16,2,FALSE),"Fix the capitals"),"Check the category"))</f>
      </c>
      <c r="I922" s="6">
        <f>IF(C922="","",IF(C922&lt;0,"Refund","Debit"))</f>
      </c>
    </row>
    <row r="923">
      <c r="A923" s="4"/>
      <c r="C923" s="5"/>
      <c r="H923" s="6">
        <f>IF(D923="","",IFERROR(IF(EXACT(VLOOKUP(D923,Categories!$A$2:$A$16,1,FALSE),D923),VLOOKUP(D923,Categories!$A$2:$B$16,2,FALSE),"Fix the capitals"),"Check the category"))</f>
      </c>
      <c r="I923" s="6">
        <f>IF(C923="","",IF(C923&lt;0,"Refund","Debit"))</f>
      </c>
    </row>
    <row r="924">
      <c r="A924" s="4"/>
      <c r="C924" s="5"/>
      <c r="H924" s="6">
        <f>IF(D924="","",IFERROR(IF(EXACT(VLOOKUP(D924,Categories!$A$2:$A$16,1,FALSE),D924),VLOOKUP(D924,Categories!$A$2:$B$16,2,FALSE),"Fix the capitals"),"Check the category"))</f>
      </c>
      <c r="I924" s="6">
        <f>IF(C924="","",IF(C924&lt;0,"Refund","Debit"))</f>
      </c>
    </row>
    <row r="925">
      <c r="A925" s="4"/>
      <c r="C925" s="5"/>
      <c r="H925" s="6">
        <f>IF(D925="","",IFERROR(IF(EXACT(VLOOKUP(D925,Categories!$A$2:$A$16,1,FALSE),D925),VLOOKUP(D925,Categories!$A$2:$B$16,2,FALSE),"Fix the capitals"),"Check the category"))</f>
      </c>
      <c r="I925" s="6">
        <f>IF(C925="","",IF(C925&lt;0,"Refund","Debit"))</f>
      </c>
    </row>
    <row r="926">
      <c r="A926" s="4"/>
      <c r="C926" s="5"/>
      <c r="H926" s="6">
        <f>IF(D926="","",IFERROR(IF(EXACT(VLOOKUP(D926,Categories!$A$2:$A$16,1,FALSE),D926),VLOOKUP(D926,Categories!$A$2:$B$16,2,FALSE),"Fix the capitals"),"Check the category"))</f>
      </c>
      <c r="I926" s="6">
        <f>IF(C926="","",IF(C926&lt;0,"Refund","Debit"))</f>
      </c>
    </row>
    <row r="927">
      <c r="A927" s="4"/>
      <c r="C927" s="5"/>
      <c r="H927" s="6">
        <f>IF(D927="","",IFERROR(IF(EXACT(VLOOKUP(D927,Categories!$A$2:$A$16,1,FALSE),D927),VLOOKUP(D927,Categories!$A$2:$B$16,2,FALSE),"Fix the capitals"),"Check the category"))</f>
      </c>
      <c r="I927" s="6">
        <f>IF(C927="","",IF(C927&lt;0,"Refund","Debit"))</f>
      </c>
    </row>
    <row r="928">
      <c r="A928" s="4"/>
      <c r="C928" s="5"/>
      <c r="H928" s="6">
        <f>IF(D928="","",IFERROR(IF(EXACT(VLOOKUP(D928,Categories!$A$2:$A$16,1,FALSE),D928),VLOOKUP(D928,Categories!$A$2:$B$16,2,FALSE),"Fix the capitals"),"Check the category"))</f>
      </c>
      <c r="I928" s="6">
        <f>IF(C928="","",IF(C928&lt;0,"Refund","Debit"))</f>
      </c>
    </row>
    <row r="929">
      <c r="A929" s="4"/>
      <c r="C929" s="5"/>
      <c r="H929" s="6">
        <f>IF(D929="","",IFERROR(IF(EXACT(VLOOKUP(D929,Categories!$A$2:$A$16,1,FALSE),D929),VLOOKUP(D929,Categories!$A$2:$B$16,2,FALSE),"Fix the capitals"),"Check the category"))</f>
      </c>
      <c r="I929" s="6">
        <f>IF(C929="","",IF(C929&lt;0,"Refund","Debit"))</f>
      </c>
    </row>
    <row r="930">
      <c r="A930" s="4"/>
      <c r="C930" s="5"/>
      <c r="H930" s="6">
        <f>IF(D930="","",IFERROR(IF(EXACT(VLOOKUP(D930,Categories!$A$2:$A$16,1,FALSE),D930),VLOOKUP(D930,Categories!$A$2:$B$16,2,FALSE),"Fix the capitals"),"Check the category"))</f>
      </c>
      <c r="I930" s="6">
        <f>IF(C930="","",IF(C930&lt;0,"Refund","Debit"))</f>
      </c>
    </row>
    <row r="931">
      <c r="A931" s="4"/>
      <c r="C931" s="5"/>
      <c r="H931" s="6">
        <f>IF(D931="","",IFERROR(IF(EXACT(VLOOKUP(D931,Categories!$A$2:$A$16,1,FALSE),D931),VLOOKUP(D931,Categories!$A$2:$B$16,2,FALSE),"Fix the capitals"),"Check the category"))</f>
      </c>
      <c r="I931" s="6">
        <f>IF(C931="","",IF(C931&lt;0,"Refund","Debit"))</f>
      </c>
    </row>
    <row r="932">
      <c r="A932" s="4"/>
      <c r="C932" s="5"/>
      <c r="H932" s="6">
        <f>IF(D932="","",IFERROR(IF(EXACT(VLOOKUP(D932,Categories!$A$2:$A$16,1,FALSE),D932),VLOOKUP(D932,Categories!$A$2:$B$16,2,FALSE),"Fix the capitals"),"Check the category"))</f>
      </c>
      <c r="I932" s="6">
        <f>IF(C932="","",IF(C932&lt;0,"Refund","Debit"))</f>
      </c>
    </row>
    <row r="933">
      <c r="A933" s="4"/>
      <c r="C933" s="5"/>
      <c r="H933" s="6">
        <f>IF(D933="","",IFERROR(IF(EXACT(VLOOKUP(D933,Categories!$A$2:$A$16,1,FALSE),D933),VLOOKUP(D933,Categories!$A$2:$B$16,2,FALSE),"Fix the capitals"),"Check the category"))</f>
      </c>
      <c r="I933" s="6">
        <f>IF(C933="","",IF(C933&lt;0,"Refund","Debit"))</f>
      </c>
    </row>
    <row r="934">
      <c r="A934" s="4"/>
      <c r="C934" s="5"/>
      <c r="H934" s="6">
        <f>IF(D934="","",IFERROR(IF(EXACT(VLOOKUP(D934,Categories!$A$2:$A$16,1,FALSE),D934),VLOOKUP(D934,Categories!$A$2:$B$16,2,FALSE),"Fix the capitals"),"Check the category"))</f>
      </c>
      <c r="I934" s="6">
        <f>IF(C934="","",IF(C934&lt;0,"Refund","Debit"))</f>
      </c>
    </row>
    <row r="935">
      <c r="A935" s="4"/>
      <c r="C935" s="5"/>
      <c r="H935" s="6">
        <f>IF(D935="","",IFERROR(IF(EXACT(VLOOKUP(D935,Categories!$A$2:$A$16,1,FALSE),D935),VLOOKUP(D935,Categories!$A$2:$B$16,2,FALSE),"Fix the capitals"),"Check the category"))</f>
      </c>
      <c r="I935" s="6">
        <f>IF(C935="","",IF(C935&lt;0,"Refund","Debit"))</f>
      </c>
    </row>
    <row r="936">
      <c r="A936" s="4"/>
      <c r="C936" s="5"/>
      <c r="H936" s="6">
        <f>IF(D936="","",IFERROR(IF(EXACT(VLOOKUP(D936,Categories!$A$2:$A$16,1,FALSE),D936),VLOOKUP(D936,Categories!$A$2:$B$16,2,FALSE),"Fix the capitals"),"Check the category"))</f>
      </c>
      <c r="I936" s="6">
        <f>IF(C936="","",IF(C936&lt;0,"Refund","Debit"))</f>
      </c>
    </row>
    <row r="937">
      <c r="A937" s="4"/>
      <c r="C937" s="5"/>
      <c r="H937" s="6">
        <f>IF(D937="","",IFERROR(IF(EXACT(VLOOKUP(D937,Categories!$A$2:$A$16,1,FALSE),D937),VLOOKUP(D937,Categories!$A$2:$B$16,2,FALSE),"Fix the capitals"),"Check the category"))</f>
      </c>
      <c r="I937" s="6">
        <f>IF(C937="","",IF(C937&lt;0,"Refund","Debit"))</f>
      </c>
    </row>
    <row r="938">
      <c r="A938" s="4"/>
      <c r="C938" s="5"/>
      <c r="H938" s="6">
        <f>IF(D938="","",IFERROR(IF(EXACT(VLOOKUP(D938,Categories!$A$2:$A$16,1,FALSE),D938),VLOOKUP(D938,Categories!$A$2:$B$16,2,FALSE),"Fix the capitals"),"Check the category"))</f>
      </c>
      <c r="I938" s="6">
        <f>IF(C938="","",IF(C938&lt;0,"Refund","Debit"))</f>
      </c>
    </row>
    <row r="939">
      <c r="A939" s="4"/>
      <c r="C939" s="5"/>
      <c r="H939" s="6">
        <f>IF(D939="","",IFERROR(IF(EXACT(VLOOKUP(D939,Categories!$A$2:$A$16,1,FALSE),D939),VLOOKUP(D939,Categories!$A$2:$B$16,2,FALSE),"Fix the capitals"),"Check the category"))</f>
      </c>
      <c r="I939" s="6">
        <f>IF(C939="","",IF(C939&lt;0,"Refund","Debit"))</f>
      </c>
    </row>
    <row r="940">
      <c r="A940" s="4"/>
      <c r="C940" s="5"/>
      <c r="H940" s="6">
        <f>IF(D940="","",IFERROR(IF(EXACT(VLOOKUP(D940,Categories!$A$2:$A$16,1,FALSE),D940),VLOOKUP(D940,Categories!$A$2:$B$16,2,FALSE),"Fix the capitals"),"Check the category"))</f>
      </c>
      <c r="I940" s="6">
        <f>IF(C940="","",IF(C940&lt;0,"Refund","Debit"))</f>
      </c>
    </row>
    <row r="941">
      <c r="A941" s="4"/>
      <c r="C941" s="5"/>
      <c r="H941" s="6">
        <f>IF(D941="","",IFERROR(IF(EXACT(VLOOKUP(D941,Categories!$A$2:$A$16,1,FALSE),D941),VLOOKUP(D941,Categories!$A$2:$B$16,2,FALSE),"Fix the capitals"),"Check the category"))</f>
      </c>
      <c r="I941" s="6">
        <f>IF(C941="","",IF(C941&lt;0,"Refund","Debit"))</f>
      </c>
    </row>
    <row r="942">
      <c r="A942" s="4"/>
      <c r="C942" s="5"/>
      <c r="H942" s="6">
        <f>IF(D942="","",IFERROR(IF(EXACT(VLOOKUP(D942,Categories!$A$2:$A$16,1,FALSE),D942),VLOOKUP(D942,Categories!$A$2:$B$16,2,FALSE),"Fix the capitals"),"Check the category"))</f>
      </c>
      <c r="I942" s="6">
        <f>IF(C942="","",IF(C942&lt;0,"Refund","Debit"))</f>
      </c>
    </row>
    <row r="943">
      <c r="A943" s="4"/>
      <c r="C943" s="5"/>
      <c r="H943" s="6">
        <f>IF(D943="","",IFERROR(IF(EXACT(VLOOKUP(D943,Categories!$A$2:$A$16,1,FALSE),D943),VLOOKUP(D943,Categories!$A$2:$B$16,2,FALSE),"Fix the capitals"),"Check the category"))</f>
      </c>
      <c r="I943" s="6">
        <f>IF(C943="","",IF(C943&lt;0,"Refund","Debit"))</f>
      </c>
    </row>
    <row r="944">
      <c r="A944" s="4"/>
      <c r="C944" s="5"/>
      <c r="H944" s="6">
        <f>IF(D944="","",IFERROR(IF(EXACT(VLOOKUP(D944,Categories!$A$2:$A$16,1,FALSE),D944),VLOOKUP(D944,Categories!$A$2:$B$16,2,FALSE),"Fix the capitals"),"Check the category"))</f>
      </c>
      <c r="I944" s="6">
        <f>IF(C944="","",IF(C944&lt;0,"Refund","Debit"))</f>
      </c>
    </row>
    <row r="945">
      <c r="A945" s="4"/>
      <c r="C945" s="5"/>
      <c r="H945" s="6">
        <f>IF(D945="","",IFERROR(IF(EXACT(VLOOKUP(D945,Categories!$A$2:$A$16,1,FALSE),D945),VLOOKUP(D945,Categories!$A$2:$B$16,2,FALSE),"Fix the capitals"),"Check the category"))</f>
      </c>
      <c r="I945" s="6">
        <f>IF(C945="","",IF(C945&lt;0,"Refund","Debit"))</f>
      </c>
    </row>
    <row r="946">
      <c r="A946" s="4"/>
      <c r="C946" s="5"/>
      <c r="H946" s="6">
        <f>IF(D946="","",IFERROR(IF(EXACT(VLOOKUP(D946,Categories!$A$2:$A$16,1,FALSE),D946),VLOOKUP(D946,Categories!$A$2:$B$16,2,FALSE),"Fix the capitals"),"Check the category"))</f>
      </c>
      <c r="I946" s="6">
        <f>IF(C946="","",IF(C946&lt;0,"Refund","Debit"))</f>
      </c>
    </row>
    <row r="947">
      <c r="A947" s="4"/>
      <c r="C947" s="5"/>
      <c r="H947" s="6">
        <f>IF(D947="","",IFERROR(IF(EXACT(VLOOKUP(D947,Categories!$A$2:$A$16,1,FALSE),D947),VLOOKUP(D947,Categories!$A$2:$B$16,2,FALSE),"Fix the capitals"),"Check the category"))</f>
      </c>
      <c r="I947" s="6">
        <f>IF(C947="","",IF(C947&lt;0,"Refund","Debit"))</f>
      </c>
    </row>
    <row r="948">
      <c r="A948" s="4"/>
      <c r="C948" s="5"/>
      <c r="H948" s="6">
        <f>IF(D948="","",IFERROR(IF(EXACT(VLOOKUP(D948,Categories!$A$2:$A$16,1,FALSE),D948),VLOOKUP(D948,Categories!$A$2:$B$16,2,FALSE),"Fix the capitals"),"Check the category"))</f>
      </c>
      <c r="I948" s="6">
        <f>IF(C948="","",IF(C948&lt;0,"Refund","Debit"))</f>
      </c>
    </row>
    <row r="949">
      <c r="A949" s="4"/>
      <c r="C949" s="5"/>
      <c r="H949" s="6">
        <f>IF(D949="","",IFERROR(IF(EXACT(VLOOKUP(D949,Categories!$A$2:$A$16,1,FALSE),D949),VLOOKUP(D949,Categories!$A$2:$B$16,2,FALSE),"Fix the capitals"),"Check the category"))</f>
      </c>
      <c r="I949" s="6">
        <f>IF(C949="","",IF(C949&lt;0,"Refund","Debit"))</f>
      </c>
    </row>
    <row r="950">
      <c r="A950" s="4"/>
      <c r="C950" s="5"/>
      <c r="H950" s="6">
        <f>IF(D950="","",IFERROR(IF(EXACT(VLOOKUP(D950,Categories!$A$2:$A$16,1,FALSE),D950),VLOOKUP(D950,Categories!$A$2:$B$16,2,FALSE),"Fix the capitals"),"Check the category"))</f>
      </c>
      <c r="I950" s="6">
        <f>IF(C950="","",IF(C950&lt;0,"Refund","Debit"))</f>
      </c>
    </row>
    <row r="951">
      <c r="A951" s="4"/>
      <c r="C951" s="5"/>
      <c r="H951" s="6">
        <f>IF(D951="","",IFERROR(IF(EXACT(VLOOKUP(D951,Categories!$A$2:$A$16,1,FALSE),D951),VLOOKUP(D951,Categories!$A$2:$B$16,2,FALSE),"Fix the capitals"),"Check the category"))</f>
      </c>
      <c r="I951" s="6">
        <f>IF(C951="","",IF(C951&lt;0,"Refund","Debit"))</f>
      </c>
    </row>
    <row r="952">
      <c r="A952" s="4"/>
      <c r="C952" s="5"/>
      <c r="H952" s="6">
        <f>IF(D952="","",IFERROR(IF(EXACT(VLOOKUP(D952,Categories!$A$2:$A$16,1,FALSE),D952),VLOOKUP(D952,Categories!$A$2:$B$16,2,FALSE),"Fix the capitals"),"Check the category"))</f>
      </c>
      <c r="I952" s="6">
        <f>IF(C952="","",IF(C952&lt;0,"Refund","Debit"))</f>
      </c>
    </row>
    <row r="953">
      <c r="A953" s="4"/>
      <c r="C953" s="5"/>
      <c r="H953" s="6">
        <f>IF(D953="","",IFERROR(IF(EXACT(VLOOKUP(D953,Categories!$A$2:$A$16,1,FALSE),D953),VLOOKUP(D953,Categories!$A$2:$B$16,2,FALSE),"Fix the capitals"),"Check the category"))</f>
      </c>
      <c r="I953" s="6">
        <f>IF(C953="","",IF(C953&lt;0,"Refund","Debit"))</f>
      </c>
    </row>
    <row r="954">
      <c r="A954" s="4"/>
      <c r="C954" s="5"/>
      <c r="H954" s="6">
        <f>IF(D954="","",IFERROR(IF(EXACT(VLOOKUP(D954,Categories!$A$2:$A$16,1,FALSE),D954),VLOOKUP(D954,Categories!$A$2:$B$16,2,FALSE),"Fix the capitals"),"Check the category"))</f>
      </c>
      <c r="I954" s="6">
        <f>IF(C954="","",IF(C954&lt;0,"Refund","Debit"))</f>
      </c>
    </row>
    <row r="955">
      <c r="A955" s="4"/>
      <c r="C955" s="5"/>
      <c r="H955" s="6">
        <f>IF(D955="","",IFERROR(IF(EXACT(VLOOKUP(D955,Categories!$A$2:$A$16,1,FALSE),D955),VLOOKUP(D955,Categories!$A$2:$B$16,2,FALSE),"Fix the capitals"),"Check the category"))</f>
      </c>
      <c r="I955" s="6">
        <f>IF(C955="","",IF(C955&lt;0,"Refund","Debit"))</f>
      </c>
    </row>
    <row r="956">
      <c r="A956" s="4"/>
      <c r="C956" s="5"/>
      <c r="H956" s="6">
        <f>IF(D956="","",IFERROR(IF(EXACT(VLOOKUP(D956,Categories!$A$2:$A$16,1,FALSE),D956),VLOOKUP(D956,Categories!$A$2:$B$16,2,FALSE),"Fix the capitals"),"Check the category"))</f>
      </c>
      <c r="I956" s="6">
        <f>IF(C956="","",IF(C956&lt;0,"Refund","Debit"))</f>
      </c>
    </row>
    <row r="957">
      <c r="A957" s="4"/>
      <c r="C957" s="5"/>
      <c r="H957" s="6">
        <f>IF(D957="","",IFERROR(IF(EXACT(VLOOKUP(D957,Categories!$A$2:$A$16,1,FALSE),D957),VLOOKUP(D957,Categories!$A$2:$B$16,2,FALSE),"Fix the capitals"),"Check the category"))</f>
      </c>
      <c r="I957" s="6">
        <f>IF(C957="","",IF(C957&lt;0,"Refund","Debit"))</f>
      </c>
    </row>
    <row r="958">
      <c r="A958" s="4"/>
      <c r="C958" s="5"/>
      <c r="H958" s="6">
        <f>IF(D958="","",IFERROR(IF(EXACT(VLOOKUP(D958,Categories!$A$2:$A$16,1,FALSE),D958),VLOOKUP(D958,Categories!$A$2:$B$16,2,FALSE),"Fix the capitals"),"Check the category"))</f>
      </c>
      <c r="I958" s="6">
        <f>IF(C958="","",IF(C958&lt;0,"Refund","Debit"))</f>
      </c>
    </row>
    <row r="959">
      <c r="A959" s="4"/>
      <c r="C959" s="5"/>
      <c r="H959" s="6">
        <f>IF(D959="","",IFERROR(IF(EXACT(VLOOKUP(D959,Categories!$A$2:$A$16,1,FALSE),D959),VLOOKUP(D959,Categories!$A$2:$B$16,2,FALSE),"Fix the capitals"),"Check the category"))</f>
      </c>
      <c r="I959" s="6">
        <f>IF(C959="","",IF(C959&lt;0,"Refund","Debit"))</f>
      </c>
    </row>
    <row r="960">
      <c r="A960" s="4"/>
      <c r="C960" s="5"/>
      <c r="H960" s="6">
        <f>IF(D960="","",IFERROR(IF(EXACT(VLOOKUP(D960,Categories!$A$2:$A$16,1,FALSE),D960),VLOOKUP(D960,Categories!$A$2:$B$16,2,FALSE),"Fix the capitals"),"Check the category"))</f>
      </c>
      <c r="I960" s="6">
        <f>IF(C960="","",IF(C960&lt;0,"Refund","Debit"))</f>
      </c>
    </row>
    <row r="961">
      <c r="A961" s="4"/>
      <c r="C961" s="5"/>
      <c r="H961" s="6">
        <f>IF(D961="","",IFERROR(IF(EXACT(VLOOKUP(D961,Categories!$A$2:$A$16,1,FALSE),D961),VLOOKUP(D961,Categories!$A$2:$B$16,2,FALSE),"Fix the capitals"),"Check the category"))</f>
      </c>
      <c r="I961" s="6">
        <f>IF(C961="","",IF(C961&lt;0,"Refund","Debit"))</f>
      </c>
    </row>
    <row r="962">
      <c r="A962" s="4"/>
      <c r="C962" s="5"/>
      <c r="H962" s="6">
        <f>IF(D962="","",IFERROR(IF(EXACT(VLOOKUP(D962,Categories!$A$2:$A$16,1,FALSE),D962),VLOOKUP(D962,Categories!$A$2:$B$16,2,FALSE),"Fix the capitals"),"Check the category"))</f>
      </c>
      <c r="I962" s="6">
        <f>IF(C962="","",IF(C962&lt;0,"Refund","Debit"))</f>
      </c>
    </row>
    <row r="963">
      <c r="A963" s="4"/>
      <c r="C963" s="5"/>
      <c r="H963" s="6">
        <f>IF(D963="","",IFERROR(IF(EXACT(VLOOKUP(D963,Categories!$A$2:$A$16,1,FALSE),D963),VLOOKUP(D963,Categories!$A$2:$B$16,2,FALSE),"Fix the capitals"),"Check the category"))</f>
      </c>
      <c r="I963" s="6">
        <f>IF(C963="","",IF(C963&lt;0,"Refund","Debit"))</f>
      </c>
    </row>
    <row r="964">
      <c r="A964" s="4"/>
      <c r="C964" s="5"/>
      <c r="H964" s="6">
        <f>IF(D964="","",IFERROR(IF(EXACT(VLOOKUP(D964,Categories!$A$2:$A$16,1,FALSE),D964),VLOOKUP(D964,Categories!$A$2:$B$16,2,FALSE),"Fix the capitals"),"Check the category"))</f>
      </c>
      <c r="I964" s="6">
        <f>IF(C964="","",IF(C964&lt;0,"Refund","Debit"))</f>
      </c>
    </row>
    <row r="965">
      <c r="A965" s="4"/>
      <c r="C965" s="5"/>
      <c r="H965" s="6">
        <f>IF(D965="","",IFERROR(IF(EXACT(VLOOKUP(D965,Categories!$A$2:$A$16,1,FALSE),D965),VLOOKUP(D965,Categories!$A$2:$B$16,2,FALSE),"Fix the capitals"),"Check the category"))</f>
      </c>
      <c r="I965" s="6">
        <f>IF(C965="","",IF(C965&lt;0,"Refund","Debit"))</f>
      </c>
    </row>
    <row r="966">
      <c r="A966" s="4"/>
      <c r="C966" s="5"/>
      <c r="H966" s="6">
        <f>IF(D966="","",IFERROR(IF(EXACT(VLOOKUP(D966,Categories!$A$2:$A$16,1,FALSE),D966),VLOOKUP(D966,Categories!$A$2:$B$16,2,FALSE),"Fix the capitals"),"Check the category"))</f>
      </c>
      <c r="I966" s="6">
        <f>IF(C966="","",IF(C966&lt;0,"Refund","Debit"))</f>
      </c>
    </row>
    <row r="967">
      <c r="A967" s="4"/>
      <c r="C967" s="5"/>
      <c r="H967" s="6">
        <f>IF(D967="","",IFERROR(IF(EXACT(VLOOKUP(D967,Categories!$A$2:$A$16,1,FALSE),D967),VLOOKUP(D967,Categories!$A$2:$B$16,2,FALSE),"Fix the capitals"),"Check the category"))</f>
      </c>
      <c r="I967" s="6">
        <f>IF(C967="","",IF(C967&lt;0,"Refund","Debit"))</f>
      </c>
    </row>
    <row r="968">
      <c r="A968" s="4"/>
      <c r="C968" s="5"/>
      <c r="H968" s="6">
        <f>IF(D968="","",IFERROR(IF(EXACT(VLOOKUP(D968,Categories!$A$2:$A$16,1,FALSE),D968),VLOOKUP(D968,Categories!$A$2:$B$16,2,FALSE),"Fix the capitals"),"Check the category"))</f>
      </c>
      <c r="I968" s="6">
        <f>IF(C968="","",IF(C968&lt;0,"Refund","Debit"))</f>
      </c>
    </row>
    <row r="969">
      <c r="A969" s="4"/>
      <c r="C969" s="5"/>
      <c r="H969" s="6">
        <f>IF(D969="","",IFERROR(IF(EXACT(VLOOKUP(D969,Categories!$A$2:$A$16,1,FALSE),D969),VLOOKUP(D969,Categories!$A$2:$B$16,2,FALSE),"Fix the capitals"),"Check the category"))</f>
      </c>
      <c r="I969" s="6">
        <f>IF(C969="","",IF(C969&lt;0,"Refund","Debit"))</f>
      </c>
    </row>
    <row r="970">
      <c r="A970" s="4"/>
      <c r="C970" s="5"/>
      <c r="H970" s="6">
        <f>IF(D970="","",IFERROR(IF(EXACT(VLOOKUP(D970,Categories!$A$2:$A$16,1,FALSE),D970),VLOOKUP(D970,Categories!$A$2:$B$16,2,FALSE),"Fix the capitals"),"Check the category"))</f>
      </c>
      <c r="I970" s="6">
        <f>IF(C970="","",IF(C970&lt;0,"Refund","Debit"))</f>
      </c>
    </row>
    <row r="971">
      <c r="A971" s="4"/>
      <c r="C971" s="5"/>
      <c r="H971" s="6">
        <f>IF(D971="","",IFERROR(IF(EXACT(VLOOKUP(D971,Categories!$A$2:$A$16,1,FALSE),D971),VLOOKUP(D971,Categories!$A$2:$B$16,2,FALSE),"Fix the capitals"),"Check the category"))</f>
      </c>
      <c r="I971" s="6">
        <f>IF(C971="","",IF(C971&lt;0,"Refund","Debit"))</f>
      </c>
    </row>
    <row r="972">
      <c r="A972" s="4"/>
      <c r="C972" s="5"/>
      <c r="H972" s="6">
        <f>IF(D972="","",IFERROR(IF(EXACT(VLOOKUP(D972,Categories!$A$2:$A$16,1,FALSE),D972),VLOOKUP(D972,Categories!$A$2:$B$16,2,FALSE),"Fix the capitals"),"Check the category"))</f>
      </c>
      <c r="I972" s="6">
        <f>IF(C972="","",IF(C972&lt;0,"Refund","Debit"))</f>
      </c>
    </row>
    <row r="973">
      <c r="A973" s="4"/>
      <c r="C973" s="5"/>
      <c r="H973" s="6">
        <f>IF(D973="","",IFERROR(IF(EXACT(VLOOKUP(D973,Categories!$A$2:$A$16,1,FALSE),D973),VLOOKUP(D973,Categories!$A$2:$B$16,2,FALSE),"Fix the capitals"),"Check the category"))</f>
      </c>
      <c r="I973" s="6">
        <f>IF(C973="","",IF(C973&lt;0,"Refund","Debit"))</f>
      </c>
    </row>
    <row r="974">
      <c r="A974" s="4"/>
      <c r="C974" s="5"/>
      <c r="H974" s="6">
        <f>IF(D974="","",IFERROR(IF(EXACT(VLOOKUP(D974,Categories!$A$2:$A$16,1,FALSE),D974),VLOOKUP(D974,Categories!$A$2:$B$16,2,FALSE),"Fix the capitals"),"Check the category"))</f>
      </c>
      <c r="I974" s="6">
        <f>IF(C974="","",IF(C974&lt;0,"Refund","Debit"))</f>
      </c>
    </row>
    <row r="975">
      <c r="A975" s="4"/>
      <c r="C975" s="5"/>
      <c r="H975" s="6">
        <f>IF(D975="","",IFERROR(IF(EXACT(VLOOKUP(D975,Categories!$A$2:$A$16,1,FALSE),D975),VLOOKUP(D975,Categories!$A$2:$B$16,2,FALSE),"Fix the capitals"),"Check the category"))</f>
      </c>
      <c r="I975" s="6">
        <f>IF(C975="","",IF(C975&lt;0,"Refund","Debit"))</f>
      </c>
    </row>
    <row r="976">
      <c r="A976" s="4"/>
      <c r="C976" s="5"/>
      <c r="H976" s="6">
        <f>IF(D976="","",IFERROR(IF(EXACT(VLOOKUP(D976,Categories!$A$2:$A$16,1,FALSE),D976),VLOOKUP(D976,Categories!$A$2:$B$16,2,FALSE),"Fix the capitals"),"Check the category"))</f>
      </c>
      <c r="I976" s="6">
        <f>IF(C976="","",IF(C976&lt;0,"Refund","Debit"))</f>
      </c>
    </row>
    <row r="977">
      <c r="A977" s="4"/>
      <c r="C977" s="5"/>
      <c r="H977" s="6">
        <f>IF(D977="","",IFERROR(IF(EXACT(VLOOKUP(D977,Categories!$A$2:$A$16,1,FALSE),D977),VLOOKUP(D977,Categories!$A$2:$B$16,2,FALSE),"Fix the capitals"),"Check the category"))</f>
      </c>
      <c r="I977" s="6">
        <f>IF(C977="","",IF(C977&lt;0,"Refund","Debit"))</f>
      </c>
    </row>
    <row r="978">
      <c r="A978" s="4"/>
      <c r="C978" s="5"/>
      <c r="H978" s="6">
        <f>IF(D978="","",IFERROR(IF(EXACT(VLOOKUP(D978,Categories!$A$2:$A$16,1,FALSE),D978),VLOOKUP(D978,Categories!$A$2:$B$16,2,FALSE),"Fix the capitals"),"Check the category"))</f>
      </c>
      <c r="I978" s="6">
        <f>IF(C978="","",IF(C978&lt;0,"Refund","Debit"))</f>
      </c>
    </row>
    <row r="979">
      <c r="A979" s="4"/>
      <c r="C979" s="5"/>
      <c r="H979" s="6">
        <f>IF(D979="","",IFERROR(IF(EXACT(VLOOKUP(D979,Categories!$A$2:$A$16,1,FALSE),D979),VLOOKUP(D979,Categories!$A$2:$B$16,2,FALSE),"Fix the capitals"),"Check the category"))</f>
      </c>
      <c r="I979" s="6">
        <f>IF(C979="","",IF(C979&lt;0,"Refund","Debit"))</f>
      </c>
    </row>
    <row r="980">
      <c r="A980" s="4"/>
      <c r="C980" s="5"/>
      <c r="H980" s="6">
        <f>IF(D980="","",IFERROR(IF(EXACT(VLOOKUP(D980,Categories!$A$2:$A$16,1,FALSE),D980),VLOOKUP(D980,Categories!$A$2:$B$16,2,FALSE),"Fix the capitals"),"Check the category"))</f>
      </c>
      <c r="I980" s="6">
        <f>IF(C980="","",IF(C980&lt;0,"Refund","Debit"))</f>
      </c>
    </row>
    <row r="981">
      <c r="A981" s="4"/>
      <c r="C981" s="5"/>
      <c r="H981" s="6">
        <f>IF(D981="","",IFERROR(IF(EXACT(VLOOKUP(D981,Categories!$A$2:$A$16,1,FALSE),D981),VLOOKUP(D981,Categories!$A$2:$B$16,2,FALSE),"Fix the capitals"),"Check the category"))</f>
      </c>
      <c r="I981" s="6">
        <f>IF(C981="","",IF(C981&lt;0,"Refund","Debit"))</f>
      </c>
    </row>
    <row r="982">
      <c r="A982" s="4"/>
      <c r="C982" s="5"/>
      <c r="H982" s="6">
        <f>IF(D982="","",IFERROR(IF(EXACT(VLOOKUP(D982,Categories!$A$2:$A$16,1,FALSE),D982),VLOOKUP(D982,Categories!$A$2:$B$16,2,FALSE),"Fix the capitals"),"Check the category"))</f>
      </c>
      <c r="I982" s="6">
        <f>IF(C982="","",IF(C982&lt;0,"Refund","Debit"))</f>
      </c>
    </row>
    <row r="983">
      <c r="A983" s="4"/>
      <c r="C983" s="5"/>
      <c r="H983" s="6">
        <f>IF(D983="","",IFERROR(IF(EXACT(VLOOKUP(D983,Categories!$A$2:$A$16,1,FALSE),D983),VLOOKUP(D983,Categories!$A$2:$B$16,2,FALSE),"Fix the capitals"),"Check the category"))</f>
      </c>
      <c r="I983" s="6">
        <f>IF(C983="","",IF(C983&lt;0,"Refund","Debit"))</f>
      </c>
    </row>
    <row r="984">
      <c r="A984" s="4"/>
      <c r="C984" s="5"/>
      <c r="H984" s="6">
        <f>IF(D984="","",IFERROR(IF(EXACT(VLOOKUP(D984,Categories!$A$2:$A$16,1,FALSE),D984),VLOOKUP(D984,Categories!$A$2:$B$16,2,FALSE),"Fix the capitals"),"Check the category"))</f>
      </c>
      <c r="I984" s="6">
        <f>IF(C984="","",IF(C984&lt;0,"Refund","Debit"))</f>
      </c>
    </row>
    <row r="985">
      <c r="A985" s="4"/>
      <c r="C985" s="5"/>
      <c r="H985" s="6">
        <f>IF(D985="","",IFERROR(IF(EXACT(VLOOKUP(D985,Categories!$A$2:$A$16,1,FALSE),D985),VLOOKUP(D985,Categories!$A$2:$B$16,2,FALSE),"Fix the capitals"),"Check the category"))</f>
      </c>
      <c r="I985" s="6">
        <f>IF(C985="","",IF(C985&lt;0,"Refund","Debit"))</f>
      </c>
    </row>
    <row r="986">
      <c r="A986" s="4"/>
      <c r="C986" s="5"/>
      <c r="H986" s="6">
        <f>IF(D986="","",IFERROR(IF(EXACT(VLOOKUP(D986,Categories!$A$2:$A$16,1,FALSE),D986),VLOOKUP(D986,Categories!$A$2:$B$16,2,FALSE),"Fix the capitals"),"Check the category"))</f>
      </c>
      <c r="I986" s="6">
        <f>IF(C986="","",IF(C986&lt;0,"Refund","Debit"))</f>
      </c>
    </row>
    <row r="987">
      <c r="A987" s="4"/>
      <c r="C987" s="5"/>
      <c r="H987" s="6">
        <f>IF(D987="","",IFERROR(IF(EXACT(VLOOKUP(D987,Categories!$A$2:$A$16,1,FALSE),D987),VLOOKUP(D987,Categories!$A$2:$B$16,2,FALSE),"Fix the capitals"),"Check the category"))</f>
      </c>
      <c r="I987" s="6">
        <f>IF(C987="","",IF(C987&lt;0,"Refund","Debit"))</f>
      </c>
    </row>
    <row r="988">
      <c r="A988" s="4"/>
      <c r="C988" s="5"/>
      <c r="H988" s="6">
        <f>IF(D988="","",IFERROR(IF(EXACT(VLOOKUP(D988,Categories!$A$2:$A$16,1,FALSE),D988),VLOOKUP(D988,Categories!$A$2:$B$16,2,FALSE),"Fix the capitals"),"Check the category"))</f>
      </c>
      <c r="I988" s="6">
        <f>IF(C988="","",IF(C988&lt;0,"Refund","Debit"))</f>
      </c>
    </row>
    <row r="989">
      <c r="A989" s="4"/>
      <c r="C989" s="5"/>
      <c r="H989" s="6">
        <f>IF(D989="","",IFERROR(IF(EXACT(VLOOKUP(D989,Categories!$A$2:$A$16,1,FALSE),D989),VLOOKUP(D989,Categories!$A$2:$B$16,2,FALSE),"Fix the capitals"),"Check the category"))</f>
      </c>
      <c r="I989" s="6">
        <f>IF(C989="","",IF(C989&lt;0,"Refund","Debit"))</f>
      </c>
    </row>
    <row r="990">
      <c r="A990" s="4"/>
      <c r="C990" s="5"/>
      <c r="H990" s="6">
        <f>IF(D990="","",IFERROR(IF(EXACT(VLOOKUP(D990,Categories!$A$2:$A$16,1,FALSE),D990),VLOOKUP(D990,Categories!$A$2:$B$16,2,FALSE),"Fix the capitals"),"Check the category"))</f>
      </c>
      <c r="I990" s="6">
        <f>IF(C990="","",IF(C990&lt;0,"Refund","Debit"))</f>
      </c>
    </row>
    <row r="991">
      <c r="A991" s="4"/>
      <c r="C991" s="5"/>
      <c r="H991" s="6">
        <f>IF(D991="","",IFERROR(IF(EXACT(VLOOKUP(D991,Categories!$A$2:$A$16,1,FALSE),D991),VLOOKUP(D991,Categories!$A$2:$B$16,2,FALSE),"Fix the capitals"),"Check the category"))</f>
      </c>
      <c r="I991" s="6">
        <f>IF(C991="","",IF(C991&lt;0,"Refund","Debit"))</f>
      </c>
    </row>
    <row r="992">
      <c r="A992" s="4"/>
      <c r="C992" s="5"/>
      <c r="H992" s="6">
        <f>IF(D992="","",IFERROR(IF(EXACT(VLOOKUP(D992,Categories!$A$2:$A$16,1,FALSE),D992),VLOOKUP(D992,Categories!$A$2:$B$16,2,FALSE),"Fix the capitals"),"Check the category"))</f>
      </c>
      <c r="I992" s="6">
        <f>IF(C992="","",IF(C992&lt;0,"Refund","Debit"))</f>
      </c>
    </row>
    <row r="993">
      <c r="A993" s="4"/>
      <c r="C993" s="5"/>
      <c r="H993" s="6">
        <f>IF(D993="","",IFERROR(IF(EXACT(VLOOKUP(D993,Categories!$A$2:$A$16,1,FALSE),D993),VLOOKUP(D993,Categories!$A$2:$B$16,2,FALSE),"Fix the capitals"),"Check the category"))</f>
      </c>
      <c r="I993" s="6">
        <f>IF(C993="","",IF(C993&lt;0,"Refund","Debit"))</f>
      </c>
    </row>
    <row r="994">
      <c r="A994" s="4"/>
      <c r="C994" s="5"/>
      <c r="H994" s="6">
        <f>IF(D994="","",IFERROR(IF(EXACT(VLOOKUP(D994,Categories!$A$2:$A$16,1,FALSE),D994),VLOOKUP(D994,Categories!$A$2:$B$16,2,FALSE),"Fix the capitals"),"Check the category"))</f>
      </c>
      <c r="I994" s="6">
        <f>IF(C994="","",IF(C994&lt;0,"Refund","Debit"))</f>
      </c>
    </row>
    <row r="995">
      <c r="A995" s="4"/>
      <c r="C995" s="5"/>
      <c r="H995" s="6">
        <f>IF(D995="","",IFERROR(IF(EXACT(VLOOKUP(D995,Categories!$A$2:$A$16,1,FALSE),D995),VLOOKUP(D995,Categories!$A$2:$B$16,2,FALSE),"Fix the capitals"),"Check the category"))</f>
      </c>
      <c r="I995" s="6">
        <f>IF(C995="","",IF(C995&lt;0,"Refund","Debit"))</f>
      </c>
    </row>
    <row r="996">
      <c r="A996" s="4"/>
      <c r="C996" s="5"/>
      <c r="H996" s="6">
        <f>IF(D996="","",IFERROR(IF(EXACT(VLOOKUP(D996,Categories!$A$2:$A$16,1,FALSE),D996),VLOOKUP(D996,Categories!$A$2:$B$16,2,FALSE),"Fix the capitals"),"Check the category"))</f>
      </c>
      <c r="I996" s="6">
        <f>IF(C996="","",IF(C996&lt;0,"Refund","Debit"))</f>
      </c>
    </row>
    <row r="997">
      <c r="A997" s="4"/>
      <c r="C997" s="5"/>
      <c r="H997" s="6">
        <f>IF(D997="","",IFERROR(IF(EXACT(VLOOKUP(D997,Categories!$A$2:$A$16,1,FALSE),D997),VLOOKUP(D997,Categories!$A$2:$B$16,2,FALSE),"Fix the capitals"),"Check the category"))</f>
      </c>
      <c r="I997" s="6">
        <f>IF(C997="","",IF(C997&lt;0,"Refund","Debit"))</f>
      </c>
    </row>
    <row r="998">
      <c r="A998" s="4"/>
      <c r="C998" s="5"/>
      <c r="H998" s="6">
        <f>IF(D998="","",IFERROR(IF(EXACT(VLOOKUP(D998,Categories!$A$2:$A$16,1,FALSE),D998),VLOOKUP(D998,Categories!$A$2:$B$16,2,FALSE),"Fix the capitals"),"Check the category"))</f>
      </c>
      <c r="I998" s="6">
        <f>IF(C998="","",IF(C998&lt;0,"Refund","Debit"))</f>
      </c>
    </row>
    <row r="999">
      <c r="A999" s="4"/>
      <c r="C999" s="5"/>
      <c r="H999" s="6">
        <f>IF(D999="","",IFERROR(IF(EXACT(VLOOKUP(D999,Categories!$A$2:$A$16,1,FALSE),D999),VLOOKUP(D999,Categories!$A$2:$B$16,2,FALSE),"Fix the capitals"),"Check the category"))</f>
      </c>
      <c r="I999" s="6">
        <f>IF(C999="","",IF(C999&lt;0,"Refund","Debit"))</f>
      </c>
    </row>
    <row r="1000">
      <c r="A1000" s="4"/>
      <c r="C1000" s="5"/>
      <c r="H1000" s="6">
        <f>IF(D1000="","",IFERROR(IF(EXACT(VLOOKUP(D1000,Categories!$A$2:$A$16,1,FALSE),D1000),VLOOKUP(D1000,Categories!$A$2:$B$16,2,FALSE),"Fix the capitals"),"Check the category"))</f>
      </c>
      <c r="I1000" s="6">
        <f>IF(C1000="","",IF(C1000&lt;0,"Refund","Debit"))</f>
      </c>
    </row>
    <row r="1001">
      <c r="A1001" s="4"/>
      <c r="C1001" s="5"/>
      <c r="H1001" s="6">
        <f>IF(D1001="","",IFERROR(IF(EXACT(VLOOKUP(D1001,Categories!$A$2:$A$16,1,FALSE),D1001),VLOOKUP(D1001,Categories!$A$2:$B$16,2,FALSE),"Fix the capitals"),"Check the category"))</f>
      </c>
      <c r="I1001" s="6">
        <f>IF(C1001="","",IF(C1001&lt;0,"Refund","Debit"))</f>
      </c>
    </row>
    <row r="1002">
      <c r="A1002" s="4"/>
      <c r="C1002" s="5"/>
      <c r="H1002" s="6">
        <f>IF(D1002="","",IFERROR(IF(EXACT(VLOOKUP(D1002,Categories!$A$2:$A$16,1,FALSE),D1002),VLOOKUP(D1002,Categories!$A$2:$B$16,2,FALSE),"Fix the capitals"),"Check the category"))</f>
      </c>
      <c r="I1002" s="6">
        <f>IF(C1002="","",IF(C1002&lt;0,"Refund","Debit"))</f>
      </c>
    </row>
    <row r="1003">
      <c r="A1003" s="4"/>
      <c r="C1003" s="5"/>
      <c r="H1003" s="6">
        <f>IF(D1003="","",IFERROR(IF(EXACT(VLOOKUP(D1003,Categories!$A$2:$A$16,1,FALSE),D1003),VLOOKUP(D1003,Categories!$A$2:$B$16,2,FALSE),"Fix the capitals"),"Check the category"))</f>
      </c>
      <c r="I1003" s="6">
        <f>IF(C1003="","",IF(C1003&lt;0,"Refund","Debit"))</f>
      </c>
    </row>
    <row r="1004">
      <c r="A1004" s="4"/>
      <c r="C1004" s="5"/>
      <c r="H1004" s="6">
        <f>IF(D1004="","",IFERROR(IF(EXACT(VLOOKUP(D1004,Categories!$A$2:$A$16,1,FALSE),D1004),VLOOKUP(D1004,Categories!$A$2:$B$16,2,FALSE),"Fix the capitals"),"Check the category"))</f>
      </c>
      <c r="I1004" s="6">
        <f>IF(C1004="","",IF(C1004&lt;0,"Refund","Debit"))</f>
      </c>
    </row>
    <row r="1005">
      <c r="A1005" s="4"/>
      <c r="C1005" s="5"/>
      <c r="H1005" s="6">
        <f>IF(D1005="","",IFERROR(IF(EXACT(VLOOKUP(D1005,Categories!$A$2:$A$16,1,FALSE),D1005),VLOOKUP(D1005,Categories!$A$2:$B$16,2,FALSE),"Fix the capitals"),"Check the category"))</f>
      </c>
      <c r="I1005" s="6">
        <f>IF(C1005="","",IF(C1005&lt;0,"Refund","Debit"))</f>
      </c>
    </row>
    <row r="1006">
      <c r="A1006" s="4"/>
      <c r="C1006" s="5"/>
      <c r="H1006" s="6">
        <f>IF(D1006="","",IFERROR(IF(EXACT(VLOOKUP(D1006,Categories!$A$2:$A$16,1,FALSE),D1006),VLOOKUP(D1006,Categories!$A$2:$B$16,2,FALSE),"Fix the capitals"),"Check the category"))</f>
      </c>
      <c r="I1006" s="6">
        <f>IF(C1006="","",IF(C1006&lt;0,"Refund","Debit"))</f>
      </c>
    </row>
    <row r="1007">
      <c r="A1007" s="4"/>
      <c r="C1007" s="5"/>
      <c r="H1007" s="6">
        <f>IF(D1007="","",IFERROR(IF(EXACT(VLOOKUP(D1007,Categories!$A$2:$A$16,1,FALSE),D1007),VLOOKUP(D1007,Categories!$A$2:$B$16,2,FALSE),"Fix the capitals"),"Check the category"))</f>
      </c>
      <c r="I1007" s="6">
        <f>IF(C1007="","",IF(C1007&lt;0,"Refund","Debit"))</f>
      </c>
    </row>
    <row r="1008">
      <c r="A1008" s="4"/>
      <c r="C1008" s="5"/>
      <c r="H1008" s="6">
        <f>IF(D1008="","",IFERROR(IF(EXACT(VLOOKUP(D1008,Categories!$A$2:$A$16,1,FALSE),D1008),VLOOKUP(D1008,Categories!$A$2:$B$16,2,FALSE),"Fix the capitals"),"Check the category"))</f>
      </c>
      <c r="I1008" s="6">
        <f>IF(C1008="","",IF(C1008&lt;0,"Refund","Debit"))</f>
      </c>
    </row>
    <row r="1009">
      <c r="A1009" s="4"/>
      <c r="C1009" s="5"/>
      <c r="H1009" s="6">
        <f>IF(D1009="","",IFERROR(IF(EXACT(VLOOKUP(D1009,Categories!$A$2:$A$16,1,FALSE),D1009),VLOOKUP(D1009,Categories!$A$2:$B$16,2,FALSE),"Fix the capitals"),"Check the category"))</f>
      </c>
      <c r="I1009" s="6">
        <f>IF(C1009="","",IF(C1009&lt;0,"Refund","Debit"))</f>
      </c>
    </row>
    <row r="1010">
      <c r="A1010" s="4"/>
      <c r="C1010" s="5"/>
      <c r="H1010" s="6">
        <f>IF(D1010="","",IFERROR(IF(EXACT(VLOOKUP(D1010,Categories!$A$2:$A$16,1,FALSE),D1010),VLOOKUP(D1010,Categories!$A$2:$B$16,2,FALSE),"Fix the capitals"),"Check the category"))</f>
      </c>
      <c r="I1010" s="6">
        <f>IF(C1010="","",IF(C1010&lt;0,"Refund","Debit"))</f>
      </c>
    </row>
    <row r="1011">
      <c r="A1011" s="4"/>
      <c r="C1011" s="5"/>
      <c r="H1011" s="6">
        <f>IF(D1011="","",IFERROR(IF(EXACT(VLOOKUP(D1011,Categories!$A$2:$A$16,1,FALSE),D1011),VLOOKUP(D1011,Categories!$A$2:$B$16,2,FALSE),"Fix the capitals"),"Check the category"))</f>
      </c>
      <c r="I1011" s="6">
        <f>IF(C1011="","",IF(C1011&lt;0,"Refund","Debit"))</f>
      </c>
    </row>
    <row r="1012">
      <c r="A1012" s="4"/>
      <c r="C1012" s="5"/>
      <c r="H1012" s="6">
        <f>IF(D1012="","",IFERROR(IF(EXACT(VLOOKUP(D1012,Categories!$A$2:$A$16,1,FALSE),D1012),VLOOKUP(D1012,Categories!$A$2:$B$16,2,FALSE),"Fix the capitals"),"Check the category"))</f>
      </c>
      <c r="I1012" s="6">
        <f>IF(C1012="","",IF(C1012&lt;0,"Refund","Debit"))</f>
      </c>
    </row>
    <row r="1013">
      <c r="A1013" s="4"/>
      <c r="C1013" s="5"/>
      <c r="H1013" s="6">
        <f>IF(D1013="","",IFERROR(IF(EXACT(VLOOKUP(D1013,Categories!$A$2:$A$16,1,FALSE),D1013),VLOOKUP(D1013,Categories!$A$2:$B$16,2,FALSE),"Fix the capitals"),"Check the category"))</f>
      </c>
      <c r="I1013" s="6">
        <f>IF(C1013="","",IF(C1013&lt;0,"Refund","Debit"))</f>
      </c>
    </row>
    <row r="1014">
      <c r="A1014" s="4"/>
      <c r="C1014" s="5"/>
      <c r="H1014" s="6">
        <f>IF(D1014="","",IFERROR(IF(EXACT(VLOOKUP(D1014,Categories!$A$2:$A$16,1,FALSE),D1014),VLOOKUP(D1014,Categories!$A$2:$B$16,2,FALSE),"Fix the capitals"),"Check the category"))</f>
      </c>
      <c r="I1014" s="6">
        <f>IF(C1014="","",IF(C1014&lt;0,"Refund","Debit"))</f>
      </c>
    </row>
    <row r="1015">
      <c r="A1015" s="4"/>
      <c r="C1015" s="5"/>
      <c r="H1015" s="6">
        <f>IF(D1015="","",IFERROR(IF(EXACT(VLOOKUP(D1015,Categories!$A$2:$A$16,1,FALSE),D1015),VLOOKUP(D1015,Categories!$A$2:$B$16,2,FALSE),"Fix the capitals"),"Check the category"))</f>
      </c>
      <c r="I1015" s="6">
        <f>IF(C1015="","",IF(C1015&lt;0,"Refund","Debit"))</f>
      </c>
    </row>
    <row r="1016">
      <c r="A1016" s="4"/>
      <c r="C1016" s="5"/>
      <c r="H1016" s="6">
        <f>IF(D1016="","",IFERROR(IF(EXACT(VLOOKUP(D1016,Categories!$A$2:$A$16,1,FALSE),D1016),VLOOKUP(D1016,Categories!$A$2:$B$16,2,FALSE),"Fix the capitals"),"Check the category"))</f>
      </c>
      <c r="I1016" s="6">
        <f>IF(C1016="","",IF(C1016&lt;0,"Refund","Debit"))</f>
      </c>
    </row>
    <row r="1017">
      <c r="A1017" s="4"/>
      <c r="C1017" s="5"/>
      <c r="H1017" s="6">
        <f>IF(D1017="","",IFERROR(IF(EXACT(VLOOKUP(D1017,Categories!$A$2:$A$16,1,FALSE),D1017),VLOOKUP(D1017,Categories!$A$2:$B$16,2,FALSE),"Fix the capitals"),"Check the category"))</f>
      </c>
      <c r="I1017" s="6">
        <f>IF(C1017="","",IF(C1017&lt;0,"Refund","Debit"))</f>
      </c>
    </row>
    <row r="1018">
      <c r="A1018" s="4"/>
      <c r="C1018" s="5"/>
      <c r="H1018" s="6">
        <f>IF(D1018="","",IFERROR(IF(EXACT(VLOOKUP(D1018,Categories!$A$2:$A$16,1,FALSE),D1018),VLOOKUP(D1018,Categories!$A$2:$B$16,2,FALSE),"Fix the capitals"),"Check the category"))</f>
      </c>
      <c r="I1018" s="6">
        <f>IF(C1018="","",IF(C1018&lt;0,"Refund","Debit"))</f>
      </c>
    </row>
    <row r="1019">
      <c r="A1019" s="4"/>
      <c r="C1019" s="5"/>
      <c r="H1019" s="6">
        <f>IF(D1019="","",IFERROR(IF(EXACT(VLOOKUP(D1019,Categories!$A$2:$A$16,1,FALSE),D1019),VLOOKUP(D1019,Categories!$A$2:$B$16,2,FALSE),"Fix the capitals"),"Check the category"))</f>
      </c>
      <c r="I1019" s="6">
        <f>IF(C1019="","",IF(C1019&lt;0,"Refund","Debit"))</f>
      </c>
    </row>
    <row r="1020">
      <c r="A1020" s="4"/>
      <c r="C1020" s="5"/>
      <c r="H1020" s="6">
        <f>IF(D1020="","",IFERROR(IF(EXACT(VLOOKUP(D1020,Categories!$A$2:$A$16,1,FALSE),D1020),VLOOKUP(D1020,Categories!$A$2:$B$16,2,FALSE),"Fix the capitals"),"Check the category"))</f>
      </c>
      <c r="I1020" s="6">
        <f>IF(C1020="","",IF(C1020&lt;0,"Refund","Debit"))</f>
      </c>
    </row>
    <row r="1021">
      <c r="A1021" s="4"/>
      <c r="C1021" s="5"/>
      <c r="H1021" s="6">
        <f>IF(D1021="","",IFERROR(IF(EXACT(VLOOKUP(D1021,Categories!$A$2:$A$16,1,FALSE),D1021),VLOOKUP(D1021,Categories!$A$2:$B$16,2,FALSE),"Fix the capitals"),"Check the category"))</f>
      </c>
      <c r="I1021" s="6">
        <f>IF(C1021="","",IF(C1021&lt;0,"Refund","Debit"))</f>
      </c>
    </row>
    <row r="1022">
      <c r="A1022" s="4"/>
      <c r="C1022" s="5"/>
      <c r="H1022" s="6">
        <f>IF(D1022="","",IFERROR(IF(EXACT(VLOOKUP(D1022,Categories!$A$2:$A$16,1,FALSE),D1022),VLOOKUP(D1022,Categories!$A$2:$B$16,2,FALSE),"Fix the capitals"),"Check the category"))</f>
      </c>
      <c r="I1022" s="6">
        <f>IF(C1022="","",IF(C1022&lt;0,"Refund","Debit"))</f>
      </c>
    </row>
    <row r="1023">
      <c r="A1023" s="4"/>
      <c r="C1023" s="5"/>
      <c r="H1023" s="6">
        <f>IF(D1023="","",IFERROR(IF(EXACT(VLOOKUP(D1023,Categories!$A$2:$A$16,1,FALSE),D1023),VLOOKUP(D1023,Categories!$A$2:$B$16,2,FALSE),"Fix the capitals"),"Check the category"))</f>
      </c>
      <c r="I1023" s="6">
        <f>IF(C1023="","",IF(C1023&lt;0,"Refund","Debit"))</f>
      </c>
    </row>
    <row r="1024">
      <c r="A1024" s="4"/>
      <c r="C1024" s="5"/>
      <c r="H1024" s="6">
        <f>IF(D1024="","",IFERROR(IF(EXACT(VLOOKUP(D1024,Categories!$A$2:$A$16,1,FALSE),D1024),VLOOKUP(D1024,Categories!$A$2:$B$16,2,FALSE),"Fix the capitals"),"Check the category"))</f>
      </c>
      <c r="I1024" s="6">
        <f>IF(C1024="","",IF(C1024&lt;0,"Refund","Debit"))</f>
      </c>
    </row>
    <row r="1025">
      <c r="A1025" s="4"/>
      <c r="C1025" s="5"/>
      <c r="H1025" s="6">
        <f>IF(D1025="","",IFERROR(IF(EXACT(VLOOKUP(D1025,Categories!$A$2:$A$16,1,FALSE),D1025),VLOOKUP(D1025,Categories!$A$2:$B$16,2,FALSE),"Fix the capitals"),"Check the category"))</f>
      </c>
      <c r="I1025" s="6">
        <f>IF(C1025="","",IF(C1025&lt;0,"Refund","Debit"))</f>
      </c>
    </row>
    <row r="1026">
      <c r="A1026" s="4"/>
      <c r="C1026" s="5"/>
      <c r="H1026" s="6">
        <f>IF(D1026="","",IFERROR(IF(EXACT(VLOOKUP(D1026,Categories!$A$2:$A$16,1,FALSE),D1026),VLOOKUP(D1026,Categories!$A$2:$B$16,2,FALSE),"Fix the capitals"),"Check the category"))</f>
      </c>
      <c r="I1026" s="6">
        <f>IF(C1026="","",IF(C1026&lt;0,"Refund","Debit"))</f>
      </c>
    </row>
    <row r="1027">
      <c r="A1027" s="4"/>
      <c r="C1027" s="5"/>
      <c r="H1027" s="6">
        <f>IF(D1027="","",IFERROR(IF(EXACT(VLOOKUP(D1027,Categories!$A$2:$A$16,1,FALSE),D1027),VLOOKUP(D1027,Categories!$A$2:$B$16,2,FALSE),"Fix the capitals"),"Check the category"))</f>
      </c>
      <c r="I1027" s="6">
        <f>IF(C1027="","",IF(C1027&lt;0,"Refund","Debit"))</f>
      </c>
    </row>
    <row r="1028">
      <c r="A1028" s="4"/>
      <c r="C1028" s="5"/>
      <c r="H1028" s="6">
        <f>IF(D1028="","",IFERROR(IF(EXACT(VLOOKUP(D1028,Categories!$A$2:$A$16,1,FALSE),D1028),VLOOKUP(D1028,Categories!$A$2:$B$16,2,FALSE),"Fix the capitals"),"Check the category"))</f>
      </c>
      <c r="I1028" s="6">
        <f>IF(C1028="","",IF(C1028&lt;0,"Refund","Debit"))</f>
      </c>
    </row>
    <row r="1029">
      <c r="A1029" s="4"/>
      <c r="C1029" s="5"/>
      <c r="H1029" s="6">
        <f>IF(D1029="","",IFERROR(IF(EXACT(VLOOKUP(D1029,Categories!$A$2:$A$16,1,FALSE),D1029),VLOOKUP(D1029,Categories!$A$2:$B$16,2,FALSE),"Fix the capitals"),"Check the category"))</f>
      </c>
      <c r="I1029" s="6">
        <f>IF(C1029="","",IF(C1029&lt;0,"Refund","Debit"))</f>
      </c>
    </row>
    <row r="1030">
      <c r="A1030" s="4"/>
      <c r="C1030" s="5"/>
      <c r="H1030" s="6">
        <f>IF(D1030="","",IFERROR(IF(EXACT(VLOOKUP(D1030,Categories!$A$2:$A$16,1,FALSE),D1030),VLOOKUP(D1030,Categories!$A$2:$B$16,2,FALSE),"Fix the capitals"),"Check the category"))</f>
      </c>
      <c r="I1030" s="6">
        <f>IF(C1030="","",IF(C1030&lt;0,"Refund","Debit"))</f>
      </c>
    </row>
    <row r="1031">
      <c r="A1031" s="4"/>
      <c r="C1031" s="5"/>
      <c r="H1031" s="6">
        <f>IF(D1031="","",IFERROR(IF(EXACT(VLOOKUP(D1031,Categories!$A$2:$A$16,1,FALSE),D1031),VLOOKUP(D1031,Categories!$A$2:$B$16,2,FALSE),"Fix the capitals"),"Check the category"))</f>
      </c>
      <c r="I1031" s="6">
        <f>IF(C1031="","",IF(C1031&lt;0,"Refund","Debit"))</f>
      </c>
    </row>
    <row r="1032">
      <c r="A1032" s="4"/>
      <c r="C1032" s="5"/>
      <c r="H1032" s="6">
        <f>IF(D1032="","",IFERROR(IF(EXACT(VLOOKUP(D1032,Categories!$A$2:$A$16,1,FALSE),D1032),VLOOKUP(D1032,Categories!$A$2:$B$16,2,FALSE),"Fix the capitals"),"Check the category"))</f>
      </c>
      <c r="I1032" s="6">
        <f>IF(C1032="","",IF(C1032&lt;0,"Refund","Debit"))</f>
      </c>
    </row>
    <row r="1033">
      <c r="A1033" s="4"/>
      <c r="C1033" s="5"/>
      <c r="H1033" s="6">
        <f>IF(D1033="","",IFERROR(IF(EXACT(VLOOKUP(D1033,Categories!$A$2:$A$16,1,FALSE),D1033),VLOOKUP(D1033,Categories!$A$2:$B$16,2,FALSE),"Fix the capitals"),"Check the category"))</f>
      </c>
      <c r="I1033" s="6">
        <f>IF(C1033="","",IF(C1033&lt;0,"Refund","Debit"))</f>
      </c>
    </row>
    <row r="1034">
      <c r="A1034" s="4"/>
      <c r="C1034" s="5"/>
      <c r="H1034" s="6">
        <f>IF(D1034="","",IFERROR(IF(EXACT(VLOOKUP(D1034,Categories!$A$2:$A$16,1,FALSE),D1034),VLOOKUP(D1034,Categories!$A$2:$B$16,2,FALSE),"Fix the capitals"),"Check the category"))</f>
      </c>
      <c r="I1034" s="6">
        <f>IF(C1034="","",IF(C1034&lt;0,"Refund","Debit"))</f>
      </c>
    </row>
    <row r="1035">
      <c r="A1035" s="4"/>
      <c r="C1035" s="5"/>
      <c r="H1035" s="6">
        <f>IF(D1035="","",IFERROR(IF(EXACT(VLOOKUP(D1035,Categories!$A$2:$A$16,1,FALSE),D1035),VLOOKUP(D1035,Categories!$A$2:$B$16,2,FALSE),"Fix the capitals"),"Check the category"))</f>
      </c>
      <c r="I1035" s="6">
        <f>IF(C1035="","",IF(C1035&lt;0,"Refund","Debit"))</f>
      </c>
    </row>
    <row r="1036">
      <c r="A1036" s="4"/>
      <c r="C1036" s="5"/>
      <c r="H1036" s="6">
        <f>IF(D1036="","",IFERROR(IF(EXACT(VLOOKUP(D1036,Categories!$A$2:$A$16,1,FALSE),D1036),VLOOKUP(D1036,Categories!$A$2:$B$16,2,FALSE),"Fix the capitals"),"Check the category"))</f>
      </c>
      <c r="I1036" s="6">
        <f>IF(C1036="","",IF(C1036&lt;0,"Refund","Debit"))</f>
      </c>
    </row>
    <row r="1037">
      <c r="A1037" s="4"/>
      <c r="C1037" s="5"/>
      <c r="H1037" s="6">
        <f>IF(D1037="","",IFERROR(IF(EXACT(VLOOKUP(D1037,Categories!$A$2:$A$16,1,FALSE),D1037),VLOOKUP(D1037,Categories!$A$2:$B$16,2,FALSE),"Fix the capitals"),"Check the category"))</f>
      </c>
      <c r="I1037" s="6">
        <f>IF(C1037="","",IF(C1037&lt;0,"Refund","Debit"))</f>
      </c>
    </row>
    <row r="1038">
      <c r="A1038" s="4"/>
      <c r="C1038" s="5"/>
      <c r="H1038" s="6">
        <f>IF(D1038="","",IFERROR(IF(EXACT(VLOOKUP(D1038,Categories!$A$2:$A$16,1,FALSE),D1038),VLOOKUP(D1038,Categories!$A$2:$B$16,2,FALSE),"Fix the capitals"),"Check the category"))</f>
      </c>
      <c r="I1038" s="6">
        <f>IF(C1038="","",IF(C1038&lt;0,"Refund","Debit"))</f>
      </c>
    </row>
    <row r="1039">
      <c r="A1039" s="4"/>
      <c r="C1039" s="5"/>
      <c r="H1039" s="6">
        <f>IF(D1039="","",IFERROR(IF(EXACT(VLOOKUP(D1039,Categories!$A$2:$A$16,1,FALSE),D1039),VLOOKUP(D1039,Categories!$A$2:$B$16,2,FALSE),"Fix the capitals"),"Check the category"))</f>
      </c>
      <c r="I1039" s="6">
        <f>IF(C1039="","",IF(C1039&lt;0,"Refund","Debit"))</f>
      </c>
    </row>
    <row r="1040">
      <c r="A1040" s="4"/>
      <c r="C1040" s="5"/>
      <c r="H1040" s="6">
        <f>IF(D1040="","",IFERROR(IF(EXACT(VLOOKUP(D1040,Categories!$A$2:$A$16,1,FALSE),D1040),VLOOKUP(D1040,Categories!$A$2:$B$16,2,FALSE),"Fix the capitals"),"Check the category"))</f>
      </c>
      <c r="I1040" s="6">
        <f>IF(C1040="","",IF(C1040&lt;0,"Refund","Debit"))</f>
      </c>
    </row>
    <row r="1041">
      <c r="A1041" s="4"/>
      <c r="C1041" s="5"/>
      <c r="H1041" s="6">
        <f>IF(D1041="","",IFERROR(IF(EXACT(VLOOKUP(D1041,Categories!$A$2:$A$16,1,FALSE),D1041),VLOOKUP(D1041,Categories!$A$2:$B$16,2,FALSE),"Fix the capitals"),"Check the category"))</f>
      </c>
      <c r="I1041" s="6">
        <f>IF(C1041="","",IF(C1041&lt;0,"Refund","Debit"))</f>
      </c>
    </row>
    <row r="1042">
      <c r="A1042" s="4"/>
      <c r="C1042" s="5"/>
      <c r="H1042" s="6">
        <f>IF(D1042="","",IFERROR(IF(EXACT(VLOOKUP(D1042,Categories!$A$2:$A$16,1,FALSE),D1042),VLOOKUP(D1042,Categories!$A$2:$B$16,2,FALSE),"Fix the capitals"),"Check the category"))</f>
      </c>
      <c r="I1042" s="6">
        <f>IF(C1042="","",IF(C1042&lt;0,"Refund","Debit"))</f>
      </c>
    </row>
    <row r="1043">
      <c r="A1043" s="4"/>
      <c r="C1043" s="5"/>
      <c r="H1043" s="6">
        <f>IF(D1043="","",IFERROR(IF(EXACT(VLOOKUP(D1043,Categories!$A$2:$A$16,1,FALSE),D1043),VLOOKUP(D1043,Categories!$A$2:$B$16,2,FALSE),"Fix the capitals"),"Check the category"))</f>
      </c>
      <c r="I1043" s="6">
        <f>IF(C1043="","",IF(C1043&lt;0,"Refund","Debit"))</f>
      </c>
    </row>
    <row r="1044">
      <c r="A1044" s="4"/>
      <c r="C1044" s="5"/>
      <c r="H1044" s="6">
        <f>IF(D1044="","",IFERROR(IF(EXACT(VLOOKUP(D1044,Categories!$A$2:$A$16,1,FALSE),D1044),VLOOKUP(D1044,Categories!$A$2:$B$16,2,FALSE),"Fix the capitals"),"Check the category"))</f>
      </c>
      <c r="I1044" s="6">
        <f>IF(C1044="","",IF(C1044&lt;0,"Refund","Debit"))</f>
      </c>
    </row>
    <row r="1045">
      <c r="A1045" s="4"/>
      <c r="C1045" s="5"/>
      <c r="H1045" s="6">
        <f>IF(D1045="","",IFERROR(IF(EXACT(VLOOKUP(D1045,Categories!$A$2:$A$16,1,FALSE),D1045),VLOOKUP(D1045,Categories!$A$2:$B$16,2,FALSE),"Fix the capitals"),"Check the category"))</f>
      </c>
      <c r="I1045" s="6">
        <f>IF(C1045="","",IF(C1045&lt;0,"Refund","Debit"))</f>
      </c>
    </row>
    <row r="1046">
      <c r="A1046" s="4"/>
      <c r="C1046" s="5"/>
      <c r="H1046" s="6">
        <f>IF(D1046="","",IFERROR(IF(EXACT(VLOOKUP(D1046,Categories!$A$2:$A$16,1,FALSE),D1046),VLOOKUP(D1046,Categories!$A$2:$B$16,2,FALSE),"Fix the capitals"),"Check the category"))</f>
      </c>
      <c r="I1046" s="6">
        <f>IF(C1046="","",IF(C1046&lt;0,"Refund","Debit"))</f>
      </c>
    </row>
    <row r="1047">
      <c r="A1047" s="4"/>
      <c r="C1047" s="5"/>
      <c r="H1047" s="6">
        <f>IF(D1047="","",IFERROR(IF(EXACT(VLOOKUP(D1047,Categories!$A$2:$A$16,1,FALSE),D1047),VLOOKUP(D1047,Categories!$A$2:$B$16,2,FALSE),"Fix the capitals"),"Check the category"))</f>
      </c>
      <c r="I1047" s="6">
        <f>IF(C1047="","",IF(C1047&lt;0,"Refund","Debit"))</f>
      </c>
    </row>
    <row r="1048">
      <c r="A1048" s="4"/>
      <c r="C1048" s="5"/>
      <c r="H1048" s="6">
        <f>IF(D1048="","",IFERROR(IF(EXACT(VLOOKUP(D1048,Categories!$A$2:$A$16,1,FALSE),D1048),VLOOKUP(D1048,Categories!$A$2:$B$16,2,FALSE),"Fix the capitals"),"Check the category"))</f>
      </c>
      <c r="I1048" s="6">
        <f>IF(C1048="","",IF(C1048&lt;0,"Refund","Debit"))</f>
      </c>
    </row>
    <row r="1049">
      <c r="A1049" s="4"/>
      <c r="C1049" s="5"/>
      <c r="H1049" s="6">
        <f>IF(D1049="","",IFERROR(IF(EXACT(VLOOKUP(D1049,Categories!$A$2:$A$16,1,FALSE),D1049),VLOOKUP(D1049,Categories!$A$2:$B$16,2,FALSE),"Fix the capitals"),"Check the category"))</f>
      </c>
      <c r="I1049" s="6">
        <f>IF(C1049="","",IF(C1049&lt;0,"Refund","Debit"))</f>
      </c>
    </row>
    <row r="1050">
      <c r="A1050" s="4"/>
      <c r="C1050" s="5"/>
      <c r="H1050" s="6">
        <f>IF(D1050="","",IFERROR(IF(EXACT(VLOOKUP(D1050,Categories!$A$2:$A$16,1,FALSE),D1050),VLOOKUP(D1050,Categories!$A$2:$B$16,2,FALSE),"Fix the capitals"),"Check the category"))</f>
      </c>
      <c r="I1050" s="6">
        <f>IF(C1050="","",IF(C1050&lt;0,"Refund","Debit"))</f>
      </c>
    </row>
    <row r="1051">
      <c r="A1051" s="4"/>
      <c r="C1051" s="5"/>
      <c r="H1051" s="6">
        <f>IF(D1051="","",IFERROR(IF(EXACT(VLOOKUP(D1051,Categories!$A$2:$A$16,1,FALSE),D1051),VLOOKUP(D1051,Categories!$A$2:$B$16,2,FALSE),"Fix the capitals"),"Check the category"))</f>
      </c>
      <c r="I1051" s="6">
        <f>IF(C1051="","",IF(C1051&lt;0,"Refund","Debit"))</f>
      </c>
    </row>
    <row r="1052">
      <c r="A1052" s="4"/>
      <c r="C1052" s="5"/>
      <c r="H1052" s="6">
        <f>IF(D1052="","",IFERROR(IF(EXACT(VLOOKUP(D1052,Categories!$A$2:$A$16,1,FALSE),D1052),VLOOKUP(D1052,Categories!$A$2:$B$16,2,FALSE),"Fix the capitals"),"Check the category"))</f>
      </c>
      <c r="I1052" s="6">
        <f>IF(C1052="","",IF(C1052&lt;0,"Refund","Debit"))</f>
      </c>
    </row>
    <row r="1053">
      <c r="A1053" s="4"/>
      <c r="C1053" s="5"/>
      <c r="H1053" s="6">
        <f>IF(D1053="","",IFERROR(IF(EXACT(VLOOKUP(D1053,Categories!$A$2:$A$16,1,FALSE),D1053),VLOOKUP(D1053,Categories!$A$2:$B$16,2,FALSE),"Fix the capitals"),"Check the category"))</f>
      </c>
      <c r="I1053" s="6">
        <f>IF(C1053="","",IF(C1053&lt;0,"Refund","Debit"))</f>
      </c>
    </row>
    <row r="1054">
      <c r="A1054" s="4"/>
      <c r="C1054" s="5"/>
      <c r="H1054" s="6">
        <f>IF(D1054="","",IFERROR(IF(EXACT(VLOOKUP(D1054,Categories!$A$2:$A$16,1,FALSE),D1054),VLOOKUP(D1054,Categories!$A$2:$B$16,2,FALSE),"Fix the capitals"),"Check the category"))</f>
      </c>
      <c r="I1054" s="6">
        <f>IF(C1054="","",IF(C1054&lt;0,"Refund","Debit"))</f>
      </c>
    </row>
    <row r="1055">
      <c r="A1055" s="4"/>
      <c r="C1055" s="5"/>
      <c r="H1055" s="6">
        <f>IF(D1055="","",IFERROR(IF(EXACT(VLOOKUP(D1055,Categories!$A$2:$A$16,1,FALSE),D1055),VLOOKUP(D1055,Categories!$A$2:$B$16,2,FALSE),"Fix the capitals"),"Check the category"))</f>
      </c>
      <c r="I1055" s="6">
        <f>IF(C1055="","",IF(C1055&lt;0,"Refund","Debit"))</f>
      </c>
    </row>
    <row r="1056">
      <c r="A1056" s="4"/>
      <c r="C1056" s="5"/>
      <c r="H1056" s="6">
        <f>IF(D1056="","",IFERROR(IF(EXACT(VLOOKUP(D1056,Categories!$A$2:$A$16,1,FALSE),D1056),VLOOKUP(D1056,Categories!$A$2:$B$16,2,FALSE),"Fix the capitals"),"Check the category"))</f>
      </c>
      <c r="I1056" s="6">
        <f>IF(C1056="","",IF(C1056&lt;0,"Refund","Debit"))</f>
      </c>
    </row>
    <row r="1057">
      <c r="A1057" s="4"/>
      <c r="C1057" s="5"/>
      <c r="H1057" s="6">
        <f>IF(D1057="","",IFERROR(IF(EXACT(VLOOKUP(D1057,Categories!$A$2:$A$16,1,FALSE),D1057),VLOOKUP(D1057,Categories!$A$2:$B$16,2,FALSE),"Fix the capitals"),"Check the category"))</f>
      </c>
      <c r="I1057" s="6">
        <f>IF(C1057="","",IF(C1057&lt;0,"Refund","Debit"))</f>
      </c>
    </row>
    <row r="1058">
      <c r="A1058" s="4"/>
      <c r="C1058" s="5"/>
      <c r="H1058" s="6">
        <f>IF(D1058="","",IFERROR(IF(EXACT(VLOOKUP(D1058,Categories!$A$2:$A$16,1,FALSE),D1058),VLOOKUP(D1058,Categories!$A$2:$B$16,2,FALSE),"Fix the capitals"),"Check the category"))</f>
      </c>
      <c r="I1058" s="6">
        <f>IF(C1058="","",IF(C1058&lt;0,"Refund","Debit"))</f>
      </c>
    </row>
    <row r="1059">
      <c r="A1059" s="4"/>
      <c r="C1059" s="5"/>
      <c r="H1059" s="6">
        <f>IF(D1059="","",IFERROR(IF(EXACT(VLOOKUP(D1059,Categories!$A$2:$A$16,1,FALSE),D1059),VLOOKUP(D1059,Categories!$A$2:$B$16,2,FALSE),"Fix the capitals"),"Check the category"))</f>
      </c>
      <c r="I1059" s="6">
        <f>IF(C1059="","",IF(C1059&lt;0,"Refund","Debit"))</f>
      </c>
    </row>
    <row r="1060">
      <c r="A1060" s="4"/>
      <c r="C1060" s="5"/>
      <c r="H1060" s="6">
        <f>IF(D1060="","",IFERROR(IF(EXACT(VLOOKUP(D1060,Categories!$A$2:$A$16,1,FALSE),D1060),VLOOKUP(D1060,Categories!$A$2:$B$16,2,FALSE),"Fix the capitals"),"Check the category"))</f>
      </c>
      <c r="I1060" s="6">
        <f>IF(C1060="","",IF(C1060&lt;0,"Refund","Debit"))</f>
      </c>
    </row>
    <row r="1061">
      <c r="A1061" s="4"/>
      <c r="C1061" s="5"/>
      <c r="H1061" s="6">
        <f>IF(D1061="","",IFERROR(IF(EXACT(VLOOKUP(D1061,Categories!$A$2:$A$16,1,FALSE),D1061),VLOOKUP(D1061,Categories!$A$2:$B$16,2,FALSE),"Fix the capitals"),"Check the category"))</f>
      </c>
      <c r="I1061" s="6">
        <f>IF(C1061="","",IF(C1061&lt;0,"Refund","Debit"))</f>
      </c>
    </row>
    <row r="1062">
      <c r="A1062" s="4"/>
      <c r="C1062" s="5"/>
      <c r="H1062" s="6">
        <f>IF(D1062="","",IFERROR(IF(EXACT(VLOOKUP(D1062,Categories!$A$2:$A$16,1,FALSE),D1062),VLOOKUP(D1062,Categories!$A$2:$B$16,2,FALSE),"Fix the capitals"),"Check the category"))</f>
      </c>
      <c r="I1062" s="6">
        <f>IF(C1062="","",IF(C1062&lt;0,"Refund","Debit"))</f>
      </c>
    </row>
    <row r="1063">
      <c r="A1063" s="4"/>
      <c r="C1063" s="5"/>
      <c r="H1063" s="6">
        <f>IF(D1063="","",IFERROR(IF(EXACT(VLOOKUP(D1063,Categories!$A$2:$A$16,1,FALSE),D1063),VLOOKUP(D1063,Categories!$A$2:$B$16,2,FALSE),"Fix the capitals"),"Check the category"))</f>
      </c>
      <c r="I1063" s="6">
        <f>IF(C1063="","",IF(C1063&lt;0,"Refund","Debit"))</f>
      </c>
    </row>
    <row r="1064">
      <c r="A1064" s="4"/>
      <c r="C1064" s="5"/>
      <c r="H1064" s="6">
        <f>IF(D1064="","",IFERROR(IF(EXACT(VLOOKUP(D1064,Categories!$A$2:$A$16,1,FALSE),D1064),VLOOKUP(D1064,Categories!$A$2:$B$16,2,FALSE),"Fix the capitals"),"Check the category"))</f>
      </c>
      <c r="I1064" s="6">
        <f>IF(C1064="","",IF(C1064&lt;0,"Refund","Debit"))</f>
      </c>
    </row>
    <row r="1065">
      <c r="A1065" s="4"/>
      <c r="C1065" s="5"/>
      <c r="H1065" s="6">
        <f>IF(D1065="","",IFERROR(IF(EXACT(VLOOKUP(D1065,Categories!$A$2:$A$16,1,FALSE),D1065),VLOOKUP(D1065,Categories!$A$2:$B$16,2,FALSE),"Fix the capitals"),"Check the category"))</f>
      </c>
      <c r="I1065" s="6">
        <f>IF(C1065="","",IF(C1065&lt;0,"Refund","Debit"))</f>
      </c>
    </row>
    <row r="1066">
      <c r="A1066" s="4"/>
      <c r="C1066" s="5"/>
      <c r="H1066" s="6">
        <f>IF(D1066="","",IFERROR(IF(EXACT(VLOOKUP(D1066,Categories!$A$2:$A$16,1,FALSE),D1066),VLOOKUP(D1066,Categories!$A$2:$B$16,2,FALSE),"Fix the capitals"),"Check the category"))</f>
      </c>
      <c r="I1066" s="6">
        <f>IF(C1066="","",IF(C1066&lt;0,"Refund","Debit"))</f>
      </c>
    </row>
    <row r="1067">
      <c r="A1067" s="4"/>
      <c r="C1067" s="5"/>
      <c r="H1067" s="6">
        <f>IF(D1067="","",IFERROR(IF(EXACT(VLOOKUP(D1067,Categories!$A$2:$A$16,1,FALSE),D1067),VLOOKUP(D1067,Categories!$A$2:$B$16,2,FALSE),"Fix the capitals"),"Check the category"))</f>
      </c>
      <c r="I1067" s="6">
        <f>IF(C1067="","",IF(C1067&lt;0,"Refund","Debit"))</f>
      </c>
    </row>
    <row r="1068">
      <c r="A1068" s="4"/>
      <c r="C1068" s="5"/>
      <c r="H1068" s="6">
        <f>IF(D1068="","",IFERROR(IF(EXACT(VLOOKUP(D1068,Categories!$A$2:$A$16,1,FALSE),D1068),VLOOKUP(D1068,Categories!$A$2:$B$16,2,FALSE),"Fix the capitals"),"Check the category"))</f>
      </c>
      <c r="I1068" s="6">
        <f>IF(C1068="","",IF(C1068&lt;0,"Refund","Debit"))</f>
      </c>
    </row>
    <row r="1069">
      <c r="A1069" s="4"/>
      <c r="C1069" s="5"/>
      <c r="H1069" s="6">
        <f>IF(D1069="","",IFERROR(IF(EXACT(VLOOKUP(D1069,Categories!$A$2:$A$16,1,FALSE),D1069),VLOOKUP(D1069,Categories!$A$2:$B$16,2,FALSE),"Fix the capitals"),"Check the category"))</f>
      </c>
      <c r="I1069" s="6">
        <f>IF(C1069="","",IF(C1069&lt;0,"Refund","Debit"))</f>
      </c>
    </row>
    <row r="1070">
      <c r="A1070" s="4"/>
      <c r="C1070" s="5"/>
      <c r="H1070" s="6">
        <f>IF(D1070="","",IFERROR(IF(EXACT(VLOOKUP(D1070,Categories!$A$2:$A$16,1,FALSE),D1070),VLOOKUP(D1070,Categories!$A$2:$B$16,2,FALSE),"Fix the capitals"),"Check the category"))</f>
      </c>
      <c r="I1070" s="6">
        <f>IF(C1070="","",IF(C1070&lt;0,"Refund","Debit"))</f>
      </c>
    </row>
    <row r="1071">
      <c r="A1071" s="4"/>
      <c r="C1071" s="5"/>
      <c r="H1071" s="6">
        <f>IF(D1071="","",IFERROR(IF(EXACT(VLOOKUP(D1071,Categories!$A$2:$A$16,1,FALSE),D1071),VLOOKUP(D1071,Categories!$A$2:$B$16,2,FALSE),"Fix the capitals"),"Check the category"))</f>
      </c>
      <c r="I1071" s="6">
        <f>IF(C1071="","",IF(C1071&lt;0,"Refund","Debit"))</f>
      </c>
    </row>
    <row r="1072">
      <c r="A1072" s="4"/>
      <c r="C1072" s="5"/>
      <c r="H1072" s="6">
        <f>IF(D1072="","",IFERROR(IF(EXACT(VLOOKUP(D1072,Categories!$A$2:$A$16,1,FALSE),D1072),VLOOKUP(D1072,Categories!$A$2:$B$16,2,FALSE),"Fix the capitals"),"Check the category"))</f>
      </c>
      <c r="I1072" s="6">
        <f>IF(C1072="","",IF(C1072&lt;0,"Refund","Debit"))</f>
      </c>
    </row>
    <row r="1073">
      <c r="A1073" s="4"/>
      <c r="C1073" s="5"/>
      <c r="H1073" s="6">
        <f>IF(D1073="","",IFERROR(IF(EXACT(VLOOKUP(D1073,Categories!$A$2:$A$16,1,FALSE),D1073),VLOOKUP(D1073,Categories!$A$2:$B$16,2,FALSE),"Fix the capitals"),"Check the category"))</f>
      </c>
      <c r="I1073" s="6">
        <f>IF(C1073="","",IF(C1073&lt;0,"Refund","Debit"))</f>
      </c>
    </row>
    <row r="1074">
      <c r="A1074" s="4"/>
      <c r="C1074" s="5"/>
      <c r="H1074" s="6">
        <f>IF(D1074="","",IFERROR(IF(EXACT(VLOOKUP(D1074,Categories!$A$2:$A$16,1,FALSE),D1074),VLOOKUP(D1074,Categories!$A$2:$B$16,2,FALSE),"Fix the capitals"),"Check the category"))</f>
      </c>
      <c r="I1074" s="6">
        <f>IF(C1074="","",IF(C1074&lt;0,"Refund","Debit"))</f>
      </c>
    </row>
    <row r="1075">
      <c r="A1075" s="4"/>
      <c r="C1075" s="5"/>
      <c r="H1075" s="6">
        <f>IF(D1075="","",IFERROR(IF(EXACT(VLOOKUP(D1075,Categories!$A$2:$A$16,1,FALSE),D1075),VLOOKUP(D1075,Categories!$A$2:$B$16,2,FALSE),"Fix the capitals"),"Check the category"))</f>
      </c>
      <c r="I1075" s="6">
        <f>IF(C1075="","",IF(C1075&lt;0,"Refund","Debit"))</f>
      </c>
    </row>
    <row r="1076">
      <c r="A1076" s="4"/>
      <c r="C1076" s="5"/>
      <c r="H1076" s="6">
        <f>IF(D1076="","",IFERROR(IF(EXACT(VLOOKUP(D1076,Categories!$A$2:$A$16,1,FALSE),D1076),VLOOKUP(D1076,Categories!$A$2:$B$16,2,FALSE),"Fix the capitals"),"Check the category"))</f>
      </c>
      <c r="I1076" s="6">
        <f>IF(C1076="","",IF(C1076&lt;0,"Refund","Debit"))</f>
      </c>
    </row>
    <row r="1077">
      <c r="A1077" s="4"/>
      <c r="C1077" s="5"/>
      <c r="H1077" s="6">
        <f>IF(D1077="","",IFERROR(IF(EXACT(VLOOKUP(D1077,Categories!$A$2:$A$16,1,FALSE),D1077),VLOOKUP(D1077,Categories!$A$2:$B$16,2,FALSE),"Fix the capitals"),"Check the category"))</f>
      </c>
      <c r="I1077" s="6">
        <f>IF(C1077="","",IF(C1077&lt;0,"Refund","Debit"))</f>
      </c>
    </row>
    <row r="1078">
      <c r="A1078" s="4"/>
      <c r="C1078" s="5"/>
      <c r="H1078" s="6">
        <f>IF(D1078="","",IFERROR(IF(EXACT(VLOOKUP(D1078,Categories!$A$2:$A$16,1,FALSE),D1078),VLOOKUP(D1078,Categories!$A$2:$B$16,2,FALSE),"Fix the capitals"),"Check the category"))</f>
      </c>
      <c r="I1078" s="6">
        <f>IF(C1078="","",IF(C1078&lt;0,"Refund","Debit"))</f>
      </c>
    </row>
    <row r="1079">
      <c r="A1079" s="4"/>
      <c r="C1079" s="5"/>
      <c r="H1079" s="6">
        <f>IF(D1079="","",IFERROR(IF(EXACT(VLOOKUP(D1079,Categories!$A$2:$A$16,1,FALSE),D1079),VLOOKUP(D1079,Categories!$A$2:$B$16,2,FALSE),"Fix the capitals"),"Check the category"))</f>
      </c>
      <c r="I1079" s="6">
        <f>IF(C1079="","",IF(C1079&lt;0,"Refund","Debit"))</f>
      </c>
    </row>
    <row r="1080">
      <c r="A1080" s="4"/>
      <c r="C1080" s="5"/>
      <c r="H1080" s="6">
        <f>IF(D1080="","",IFERROR(IF(EXACT(VLOOKUP(D1080,Categories!$A$2:$A$16,1,FALSE),D1080),VLOOKUP(D1080,Categories!$A$2:$B$16,2,FALSE),"Fix the capitals"),"Check the category"))</f>
      </c>
      <c r="I1080" s="6">
        <f>IF(C1080="","",IF(C1080&lt;0,"Refund","Debit"))</f>
      </c>
    </row>
    <row r="1081">
      <c r="A1081" s="4"/>
      <c r="C1081" s="5"/>
      <c r="H1081" s="6">
        <f>IF(D1081="","",IFERROR(IF(EXACT(VLOOKUP(D1081,Categories!$A$2:$A$16,1,FALSE),D1081),VLOOKUP(D1081,Categories!$A$2:$B$16,2,FALSE),"Fix the capitals"),"Check the category"))</f>
      </c>
      <c r="I1081" s="6">
        <f>IF(C1081="","",IF(C1081&lt;0,"Refund","Debit"))</f>
      </c>
    </row>
    <row r="1082">
      <c r="A1082" s="4"/>
      <c r="C1082" s="5"/>
      <c r="H1082" s="6">
        <f>IF(D1082="","",IFERROR(IF(EXACT(VLOOKUP(D1082,Categories!$A$2:$A$16,1,FALSE),D1082),VLOOKUP(D1082,Categories!$A$2:$B$16,2,FALSE),"Fix the capitals"),"Check the category"))</f>
      </c>
      <c r="I1082" s="6">
        <f>IF(C1082="","",IF(C1082&lt;0,"Refund","Debit"))</f>
      </c>
    </row>
    <row r="1083">
      <c r="A1083" s="4"/>
      <c r="C1083" s="5"/>
      <c r="H1083" s="6">
        <f>IF(D1083="","",IFERROR(IF(EXACT(VLOOKUP(D1083,Categories!$A$2:$A$16,1,FALSE),D1083),VLOOKUP(D1083,Categories!$A$2:$B$16,2,FALSE),"Fix the capitals"),"Check the category"))</f>
      </c>
      <c r="I1083" s="6">
        <f>IF(C1083="","",IF(C1083&lt;0,"Refund","Debit"))</f>
      </c>
    </row>
    <row r="1084">
      <c r="A1084" s="4"/>
      <c r="C1084" s="5"/>
      <c r="H1084" s="6">
        <f>IF(D1084="","",IFERROR(IF(EXACT(VLOOKUP(D1084,Categories!$A$2:$A$16,1,FALSE),D1084),VLOOKUP(D1084,Categories!$A$2:$B$16,2,FALSE),"Fix the capitals"),"Check the category"))</f>
      </c>
      <c r="I1084" s="6">
        <f>IF(C1084="","",IF(C1084&lt;0,"Refund","Debit"))</f>
      </c>
    </row>
    <row r="1085">
      <c r="A1085" s="4"/>
      <c r="C1085" s="5"/>
      <c r="H1085" s="6">
        <f>IF(D1085="","",IFERROR(IF(EXACT(VLOOKUP(D1085,Categories!$A$2:$A$16,1,FALSE),D1085),VLOOKUP(D1085,Categories!$A$2:$B$16,2,FALSE),"Fix the capitals"),"Check the category"))</f>
      </c>
      <c r="I1085" s="6">
        <f>IF(C1085="","",IF(C1085&lt;0,"Refund","Debit"))</f>
      </c>
    </row>
    <row r="1086">
      <c r="A1086" s="4"/>
      <c r="C1086" s="5"/>
      <c r="H1086" s="6">
        <f>IF(D1086="","",IFERROR(IF(EXACT(VLOOKUP(D1086,Categories!$A$2:$A$16,1,FALSE),D1086),VLOOKUP(D1086,Categories!$A$2:$B$16,2,FALSE),"Fix the capitals"),"Check the category"))</f>
      </c>
      <c r="I1086" s="6">
        <f>IF(C1086="","",IF(C1086&lt;0,"Refund","Debit"))</f>
      </c>
    </row>
    <row r="1087">
      <c r="A1087" s="4"/>
      <c r="C1087" s="5"/>
      <c r="H1087" s="6">
        <f>IF(D1087="","",IFERROR(IF(EXACT(VLOOKUP(D1087,Categories!$A$2:$A$16,1,FALSE),D1087),VLOOKUP(D1087,Categories!$A$2:$B$16,2,FALSE),"Fix the capitals"),"Check the category"))</f>
      </c>
      <c r="I1087" s="6">
        <f>IF(C1087="","",IF(C1087&lt;0,"Refund","Debit"))</f>
      </c>
    </row>
    <row r="1088">
      <c r="A1088" s="4"/>
      <c r="C1088" s="5"/>
      <c r="H1088" s="6">
        <f>IF(D1088="","",IFERROR(IF(EXACT(VLOOKUP(D1088,Categories!$A$2:$A$16,1,FALSE),D1088),VLOOKUP(D1088,Categories!$A$2:$B$16,2,FALSE),"Fix the capitals"),"Check the category"))</f>
      </c>
      <c r="I1088" s="6">
        <f>IF(C1088="","",IF(C1088&lt;0,"Refund","Debit"))</f>
      </c>
    </row>
    <row r="1089">
      <c r="A1089" s="4"/>
      <c r="C1089" s="5"/>
      <c r="H1089" s="6">
        <f>IF(D1089="","",IFERROR(IF(EXACT(VLOOKUP(D1089,Categories!$A$2:$A$16,1,FALSE),D1089),VLOOKUP(D1089,Categories!$A$2:$B$16,2,FALSE),"Fix the capitals"),"Check the category"))</f>
      </c>
      <c r="I1089" s="6">
        <f>IF(C1089="","",IF(C1089&lt;0,"Refund","Debit"))</f>
      </c>
    </row>
    <row r="1090">
      <c r="A1090" s="4"/>
      <c r="C1090" s="5"/>
      <c r="H1090" s="6">
        <f>IF(D1090="","",IFERROR(IF(EXACT(VLOOKUP(D1090,Categories!$A$2:$A$16,1,FALSE),D1090),VLOOKUP(D1090,Categories!$A$2:$B$16,2,FALSE),"Fix the capitals"),"Check the category"))</f>
      </c>
      <c r="I1090" s="6">
        <f>IF(C1090="","",IF(C1090&lt;0,"Refund","Debit"))</f>
      </c>
    </row>
    <row r="1091">
      <c r="A1091" s="4"/>
      <c r="C1091" s="5"/>
      <c r="H1091" s="6">
        <f>IF(D1091="","",IFERROR(IF(EXACT(VLOOKUP(D1091,Categories!$A$2:$A$16,1,FALSE),D1091),VLOOKUP(D1091,Categories!$A$2:$B$16,2,FALSE),"Fix the capitals"),"Check the category"))</f>
      </c>
      <c r="I1091" s="6">
        <f>IF(C1091="","",IF(C1091&lt;0,"Refund","Debit"))</f>
      </c>
    </row>
    <row r="1092">
      <c r="A1092" s="4"/>
      <c r="C1092" s="5"/>
      <c r="H1092" s="6">
        <f>IF(D1092="","",IFERROR(IF(EXACT(VLOOKUP(D1092,Categories!$A$2:$A$16,1,FALSE),D1092),VLOOKUP(D1092,Categories!$A$2:$B$16,2,FALSE),"Fix the capitals"),"Check the category"))</f>
      </c>
      <c r="I1092" s="6">
        <f>IF(C1092="","",IF(C1092&lt;0,"Refund","Debit"))</f>
      </c>
    </row>
    <row r="1093">
      <c r="A1093" s="4"/>
      <c r="C1093" s="5"/>
      <c r="H1093" s="6">
        <f>IF(D1093="","",IFERROR(IF(EXACT(VLOOKUP(D1093,Categories!$A$2:$A$16,1,FALSE),D1093),VLOOKUP(D1093,Categories!$A$2:$B$16,2,FALSE),"Fix the capitals"),"Check the category"))</f>
      </c>
      <c r="I1093" s="6">
        <f>IF(C1093="","",IF(C1093&lt;0,"Refund","Debit"))</f>
      </c>
    </row>
    <row r="1094">
      <c r="A1094" s="4"/>
      <c r="C1094" s="5"/>
      <c r="H1094" s="6">
        <f>IF(D1094="","",IFERROR(IF(EXACT(VLOOKUP(D1094,Categories!$A$2:$A$16,1,FALSE),D1094),VLOOKUP(D1094,Categories!$A$2:$B$16,2,FALSE),"Fix the capitals"),"Check the category"))</f>
      </c>
      <c r="I1094" s="6">
        <f>IF(C1094="","",IF(C1094&lt;0,"Refund","Debit"))</f>
      </c>
    </row>
    <row r="1095">
      <c r="A1095" s="4"/>
      <c r="C1095" s="5"/>
      <c r="H1095" s="6">
        <f>IF(D1095="","",IFERROR(IF(EXACT(VLOOKUP(D1095,Categories!$A$2:$A$16,1,FALSE),D1095),VLOOKUP(D1095,Categories!$A$2:$B$16,2,FALSE),"Fix the capitals"),"Check the category"))</f>
      </c>
      <c r="I1095" s="6">
        <f>IF(C1095="","",IF(C1095&lt;0,"Refund","Debit"))</f>
      </c>
    </row>
    <row r="1096">
      <c r="A1096" s="4"/>
      <c r="C1096" s="5"/>
      <c r="H1096" s="6">
        <f>IF(D1096="","",IFERROR(IF(EXACT(VLOOKUP(D1096,Categories!$A$2:$A$16,1,FALSE),D1096),VLOOKUP(D1096,Categories!$A$2:$B$16,2,FALSE),"Fix the capitals"),"Check the category"))</f>
      </c>
      <c r="I1096" s="6">
        <f>IF(C1096="","",IF(C1096&lt;0,"Refund","Debit"))</f>
      </c>
    </row>
    <row r="1097">
      <c r="A1097" s="4"/>
      <c r="C1097" s="5"/>
      <c r="H1097" s="6">
        <f>IF(D1097="","",IFERROR(IF(EXACT(VLOOKUP(D1097,Categories!$A$2:$A$16,1,FALSE),D1097),VLOOKUP(D1097,Categories!$A$2:$B$16,2,FALSE),"Fix the capitals"),"Check the category"))</f>
      </c>
      <c r="I1097" s="6">
        <f>IF(C1097="","",IF(C1097&lt;0,"Refund","Debit"))</f>
      </c>
    </row>
    <row r="1098">
      <c r="A1098" s="4"/>
      <c r="C1098" s="5"/>
      <c r="H1098" s="6">
        <f>IF(D1098="","",IFERROR(IF(EXACT(VLOOKUP(D1098,Categories!$A$2:$A$16,1,FALSE),D1098),VLOOKUP(D1098,Categories!$A$2:$B$16,2,FALSE),"Fix the capitals"),"Check the category"))</f>
      </c>
      <c r="I1098" s="6">
        <f>IF(C1098="","",IF(C1098&lt;0,"Refund","Debit"))</f>
      </c>
    </row>
    <row r="1099">
      <c r="A1099" s="4"/>
      <c r="C1099" s="5"/>
      <c r="H1099" s="6">
        <f>IF(D1099="","",IFERROR(IF(EXACT(VLOOKUP(D1099,Categories!$A$2:$A$16,1,FALSE),D1099),VLOOKUP(D1099,Categories!$A$2:$B$16,2,FALSE),"Fix the capitals"),"Check the category"))</f>
      </c>
      <c r="I1099" s="6">
        <f>IF(C1099="","",IF(C1099&lt;0,"Refund","Debit"))</f>
      </c>
    </row>
    <row r="1100">
      <c r="A1100" s="4"/>
      <c r="C1100" s="5"/>
      <c r="H1100" s="6">
        <f>IF(D1100="","",IFERROR(IF(EXACT(VLOOKUP(D1100,Categories!$A$2:$A$16,1,FALSE),D1100),VLOOKUP(D1100,Categories!$A$2:$B$16,2,FALSE),"Fix the capitals"),"Check the category"))</f>
      </c>
      <c r="I1100" s="6">
        <f>IF(C1100="","",IF(C1100&lt;0,"Refund","Debit"))</f>
      </c>
    </row>
    <row r="1101">
      <c r="A1101" s="4"/>
      <c r="C1101" s="5"/>
      <c r="H1101" s="6">
        <f>IF(D1101="","",IFERROR(IF(EXACT(VLOOKUP(D1101,Categories!$A$2:$A$16,1,FALSE),D1101),VLOOKUP(D1101,Categories!$A$2:$B$16,2,FALSE),"Fix the capitals"),"Check the category"))</f>
      </c>
      <c r="I1101" s="6">
        <f>IF(C1101="","",IF(C1101&lt;0,"Refund","Debit"))</f>
      </c>
    </row>
    <row r="1102">
      <c r="A1102" s="4"/>
      <c r="C1102" s="5"/>
      <c r="H1102" s="6">
        <f>IF(D1102="","",IFERROR(IF(EXACT(VLOOKUP(D1102,Categories!$A$2:$A$16,1,FALSE),D1102),VLOOKUP(D1102,Categories!$A$2:$B$16,2,FALSE),"Fix the capitals"),"Check the category"))</f>
      </c>
      <c r="I1102" s="6">
        <f>IF(C1102="","",IF(C1102&lt;0,"Refund","Debit"))</f>
      </c>
    </row>
    <row r="1103">
      <c r="A1103" s="4"/>
      <c r="C1103" s="5"/>
      <c r="H1103" s="6">
        <f>IF(D1103="","",IFERROR(IF(EXACT(VLOOKUP(D1103,Categories!$A$2:$A$16,1,FALSE),D1103),VLOOKUP(D1103,Categories!$A$2:$B$16,2,FALSE),"Fix the capitals"),"Check the category"))</f>
      </c>
      <c r="I1103" s="6">
        <f>IF(C1103="","",IF(C1103&lt;0,"Refund","Debit"))</f>
      </c>
    </row>
    <row r="1104">
      <c r="A1104" s="4"/>
      <c r="C1104" s="5"/>
      <c r="H1104" s="6">
        <f>IF(D1104="","",IFERROR(IF(EXACT(VLOOKUP(D1104,Categories!$A$2:$A$16,1,FALSE),D1104),VLOOKUP(D1104,Categories!$A$2:$B$16,2,FALSE),"Fix the capitals"),"Check the category"))</f>
      </c>
      <c r="I1104" s="6">
        <f>IF(C1104="","",IF(C1104&lt;0,"Refund","Debit"))</f>
      </c>
    </row>
    <row r="1105">
      <c r="A1105" s="4"/>
      <c r="C1105" s="5"/>
      <c r="H1105" s="6">
        <f>IF(D1105="","",IFERROR(IF(EXACT(VLOOKUP(D1105,Categories!$A$2:$A$16,1,FALSE),D1105),VLOOKUP(D1105,Categories!$A$2:$B$16,2,FALSE),"Fix the capitals"),"Check the category"))</f>
      </c>
      <c r="I1105" s="6">
        <f>IF(C1105="","",IF(C1105&lt;0,"Refund","Debit"))</f>
      </c>
    </row>
    <row r="1106">
      <c r="A1106" s="4"/>
      <c r="C1106" s="5"/>
      <c r="H1106" s="6">
        <f>IF(D1106="","",IFERROR(IF(EXACT(VLOOKUP(D1106,Categories!$A$2:$A$16,1,FALSE),D1106),VLOOKUP(D1106,Categories!$A$2:$B$16,2,FALSE),"Fix the capitals"),"Check the category"))</f>
      </c>
      <c r="I1106" s="6">
        <f>IF(C1106="","",IF(C1106&lt;0,"Refund","Debit"))</f>
      </c>
    </row>
    <row r="1107">
      <c r="A1107" s="4"/>
      <c r="C1107" s="5"/>
      <c r="H1107" s="6">
        <f>IF(D1107="","",IFERROR(IF(EXACT(VLOOKUP(D1107,Categories!$A$2:$A$16,1,FALSE),D1107),VLOOKUP(D1107,Categories!$A$2:$B$16,2,FALSE),"Fix the capitals"),"Check the category"))</f>
      </c>
      <c r="I1107" s="6">
        <f>IF(C1107="","",IF(C1107&lt;0,"Refund","Debit"))</f>
      </c>
    </row>
    <row r="1108">
      <c r="A1108" s="4"/>
      <c r="C1108" s="5"/>
      <c r="H1108" s="6">
        <f>IF(D1108="","",IFERROR(IF(EXACT(VLOOKUP(D1108,Categories!$A$2:$A$16,1,FALSE),D1108),VLOOKUP(D1108,Categories!$A$2:$B$16,2,FALSE),"Fix the capitals"),"Check the category"))</f>
      </c>
      <c r="I1108" s="6">
        <f>IF(C1108="","",IF(C1108&lt;0,"Refund","Debit"))</f>
      </c>
    </row>
    <row r="1109">
      <c r="A1109" s="4"/>
      <c r="C1109" s="5"/>
      <c r="H1109" s="6">
        <f>IF(D1109="","",IFERROR(IF(EXACT(VLOOKUP(D1109,Categories!$A$2:$A$16,1,FALSE),D1109),VLOOKUP(D1109,Categories!$A$2:$B$16,2,FALSE),"Fix the capitals"),"Check the category"))</f>
      </c>
      <c r="I1109" s="6">
        <f>IF(C1109="","",IF(C1109&lt;0,"Refund","Debit"))</f>
      </c>
    </row>
    <row r="1110">
      <c r="A1110" s="4"/>
      <c r="C1110" s="5"/>
      <c r="H1110" s="6">
        <f>IF(D1110="","",IFERROR(IF(EXACT(VLOOKUP(D1110,Categories!$A$2:$A$16,1,FALSE),D1110),VLOOKUP(D1110,Categories!$A$2:$B$16,2,FALSE),"Fix the capitals"),"Check the category"))</f>
      </c>
      <c r="I1110" s="6">
        <f>IF(C1110="","",IF(C1110&lt;0,"Refund","Debit"))</f>
      </c>
    </row>
    <row r="1111">
      <c r="A1111" s="4"/>
      <c r="C1111" s="5"/>
      <c r="H1111" s="6">
        <f>IF(D1111="","",IFERROR(IF(EXACT(VLOOKUP(D1111,Categories!$A$2:$A$16,1,FALSE),D1111),VLOOKUP(D1111,Categories!$A$2:$B$16,2,FALSE),"Fix the capitals"),"Check the category"))</f>
      </c>
      <c r="I1111" s="6">
        <f>IF(C1111="","",IF(C1111&lt;0,"Refund","Debit"))</f>
      </c>
    </row>
    <row r="1112">
      <c r="A1112" s="4"/>
      <c r="C1112" s="5"/>
      <c r="H1112" s="6">
        <f>IF(D1112="","",IFERROR(IF(EXACT(VLOOKUP(D1112,Categories!$A$2:$A$16,1,FALSE),D1112),VLOOKUP(D1112,Categories!$A$2:$B$16,2,FALSE),"Fix the capitals"),"Check the category"))</f>
      </c>
      <c r="I1112" s="6">
        <f>IF(C1112="","",IF(C1112&lt;0,"Refund","Debit"))</f>
      </c>
    </row>
    <row r="1113">
      <c r="A1113" s="4"/>
      <c r="C1113" s="5"/>
      <c r="H1113" s="6">
        <f>IF(D1113="","",IFERROR(IF(EXACT(VLOOKUP(D1113,Categories!$A$2:$A$16,1,FALSE),D1113),VLOOKUP(D1113,Categories!$A$2:$B$16,2,FALSE),"Fix the capitals"),"Check the category"))</f>
      </c>
      <c r="I1113" s="6">
        <f>IF(C1113="","",IF(C1113&lt;0,"Refund","Debit"))</f>
      </c>
    </row>
    <row r="1114">
      <c r="A1114" s="4"/>
      <c r="C1114" s="5"/>
      <c r="H1114" s="6">
        <f>IF(D1114="","",IFERROR(IF(EXACT(VLOOKUP(D1114,Categories!$A$2:$A$16,1,FALSE),D1114),VLOOKUP(D1114,Categories!$A$2:$B$16,2,FALSE),"Fix the capitals"),"Check the category"))</f>
      </c>
      <c r="I1114" s="6">
        <f>IF(C1114="","",IF(C1114&lt;0,"Refund","Debit"))</f>
      </c>
    </row>
    <row r="1115">
      <c r="A1115" s="4"/>
      <c r="C1115" s="5"/>
      <c r="H1115" s="6">
        <f>IF(D1115="","",IFERROR(IF(EXACT(VLOOKUP(D1115,Categories!$A$2:$A$16,1,FALSE),D1115),VLOOKUP(D1115,Categories!$A$2:$B$16,2,FALSE),"Fix the capitals"),"Check the category"))</f>
      </c>
      <c r="I1115" s="6">
        <f>IF(C1115="","",IF(C1115&lt;0,"Refund","Debit"))</f>
      </c>
    </row>
    <row r="1116">
      <c r="A1116" s="4"/>
      <c r="C1116" s="5"/>
      <c r="H1116" s="6">
        <f>IF(D1116="","",IFERROR(IF(EXACT(VLOOKUP(D1116,Categories!$A$2:$A$16,1,FALSE),D1116),VLOOKUP(D1116,Categories!$A$2:$B$16,2,FALSE),"Fix the capitals"),"Check the category"))</f>
      </c>
      <c r="I1116" s="6">
        <f>IF(C1116="","",IF(C1116&lt;0,"Refund","Debit"))</f>
      </c>
    </row>
    <row r="1117">
      <c r="A1117" s="4"/>
      <c r="C1117" s="5"/>
      <c r="H1117" s="6">
        <f>IF(D1117="","",IFERROR(IF(EXACT(VLOOKUP(D1117,Categories!$A$2:$A$16,1,FALSE),D1117),VLOOKUP(D1117,Categories!$A$2:$B$16,2,FALSE),"Fix the capitals"),"Check the category"))</f>
      </c>
      <c r="I1117" s="6">
        <f>IF(C1117="","",IF(C1117&lt;0,"Refund","Debit"))</f>
      </c>
    </row>
    <row r="1118">
      <c r="A1118" s="4"/>
      <c r="C1118" s="5"/>
      <c r="H1118" s="6">
        <f>IF(D1118="","",IFERROR(IF(EXACT(VLOOKUP(D1118,Categories!$A$2:$A$16,1,FALSE),D1118),VLOOKUP(D1118,Categories!$A$2:$B$16,2,FALSE),"Fix the capitals"),"Check the category"))</f>
      </c>
      <c r="I1118" s="6">
        <f>IF(C1118="","",IF(C1118&lt;0,"Refund","Debit"))</f>
      </c>
    </row>
    <row r="1119">
      <c r="A1119" s="4"/>
      <c r="C1119" s="5"/>
      <c r="H1119" s="6">
        <f>IF(D1119="","",IFERROR(IF(EXACT(VLOOKUP(D1119,Categories!$A$2:$A$16,1,FALSE),D1119),VLOOKUP(D1119,Categories!$A$2:$B$16,2,FALSE),"Fix the capitals"),"Check the category"))</f>
      </c>
      <c r="I1119" s="6">
        <f>IF(C1119="","",IF(C1119&lt;0,"Refund","Debit"))</f>
      </c>
    </row>
    <row r="1120">
      <c r="A1120" s="4"/>
      <c r="C1120" s="5"/>
      <c r="H1120" s="6">
        <f>IF(D1120="","",IFERROR(IF(EXACT(VLOOKUP(D1120,Categories!$A$2:$A$16,1,FALSE),D1120),VLOOKUP(D1120,Categories!$A$2:$B$16,2,FALSE),"Fix the capitals"),"Check the category"))</f>
      </c>
      <c r="I1120" s="6">
        <f>IF(C1120="","",IF(C1120&lt;0,"Refund","Debit"))</f>
      </c>
    </row>
    <row r="1121">
      <c r="A1121" s="4"/>
      <c r="C1121" s="5"/>
      <c r="H1121" s="6">
        <f>IF(D1121="","",IFERROR(IF(EXACT(VLOOKUP(D1121,Categories!$A$2:$A$16,1,FALSE),D1121),VLOOKUP(D1121,Categories!$A$2:$B$16,2,FALSE),"Fix the capitals"),"Check the category"))</f>
      </c>
      <c r="I1121" s="6">
        <f>IF(C1121="","",IF(C1121&lt;0,"Refund","Debit"))</f>
      </c>
    </row>
    <row r="1122">
      <c r="A1122" s="4"/>
      <c r="C1122" s="5"/>
      <c r="H1122" s="6">
        <f>IF(D1122="","",IFERROR(IF(EXACT(VLOOKUP(D1122,Categories!$A$2:$A$16,1,FALSE),D1122),VLOOKUP(D1122,Categories!$A$2:$B$16,2,FALSE),"Fix the capitals"),"Check the category"))</f>
      </c>
      <c r="I1122" s="6">
        <f>IF(C1122="","",IF(C1122&lt;0,"Refund","Debit"))</f>
      </c>
    </row>
    <row r="1123">
      <c r="A1123" s="4"/>
      <c r="C1123" s="5"/>
      <c r="H1123" s="6">
        <f>IF(D1123="","",IFERROR(IF(EXACT(VLOOKUP(D1123,Categories!$A$2:$A$16,1,FALSE),D1123),VLOOKUP(D1123,Categories!$A$2:$B$16,2,FALSE),"Fix the capitals"),"Check the category"))</f>
      </c>
      <c r="I1123" s="6">
        <f>IF(C1123="","",IF(C1123&lt;0,"Refund","Debit"))</f>
      </c>
    </row>
    <row r="1124">
      <c r="A1124" s="4"/>
      <c r="C1124" s="5"/>
      <c r="H1124" s="6">
        <f>IF(D1124="","",IFERROR(IF(EXACT(VLOOKUP(D1124,Categories!$A$2:$A$16,1,FALSE),D1124),VLOOKUP(D1124,Categories!$A$2:$B$16,2,FALSE),"Fix the capitals"),"Check the category"))</f>
      </c>
      <c r="I1124" s="6">
        <f>IF(C1124="","",IF(C1124&lt;0,"Refund","Debit"))</f>
      </c>
    </row>
    <row r="1125">
      <c r="A1125" s="4"/>
      <c r="C1125" s="5"/>
      <c r="H1125" s="6">
        <f>IF(D1125="","",IFERROR(IF(EXACT(VLOOKUP(D1125,Categories!$A$2:$A$16,1,FALSE),D1125),VLOOKUP(D1125,Categories!$A$2:$B$16,2,FALSE),"Fix the capitals"),"Check the category"))</f>
      </c>
      <c r="I1125" s="6">
        <f>IF(C1125="","",IF(C1125&lt;0,"Refund","Debit"))</f>
      </c>
    </row>
    <row r="1126">
      <c r="A1126" s="4"/>
      <c r="C1126" s="5"/>
      <c r="H1126" s="6">
        <f>IF(D1126="","",IFERROR(IF(EXACT(VLOOKUP(D1126,Categories!$A$2:$A$16,1,FALSE),D1126),VLOOKUP(D1126,Categories!$A$2:$B$16,2,FALSE),"Fix the capitals"),"Check the category"))</f>
      </c>
      <c r="I1126" s="6">
        <f>IF(C1126="","",IF(C1126&lt;0,"Refund","Debit"))</f>
      </c>
    </row>
    <row r="1127">
      <c r="A1127" s="4"/>
      <c r="C1127" s="5"/>
      <c r="H1127" s="6">
        <f>IF(D1127="","",IFERROR(IF(EXACT(VLOOKUP(D1127,Categories!$A$2:$A$16,1,FALSE),D1127),VLOOKUP(D1127,Categories!$A$2:$B$16,2,FALSE),"Fix the capitals"),"Check the category"))</f>
      </c>
      <c r="I1127" s="6">
        <f>IF(C1127="","",IF(C1127&lt;0,"Refund","Debit"))</f>
      </c>
    </row>
    <row r="1128">
      <c r="A1128" s="4"/>
      <c r="C1128" s="5"/>
      <c r="H1128" s="6">
        <f>IF(D1128="","",IFERROR(IF(EXACT(VLOOKUP(D1128,Categories!$A$2:$A$16,1,FALSE),D1128),VLOOKUP(D1128,Categories!$A$2:$B$16,2,FALSE),"Fix the capitals"),"Check the category"))</f>
      </c>
      <c r="I1128" s="6">
        <f>IF(C1128="","",IF(C1128&lt;0,"Refund","Debit"))</f>
      </c>
    </row>
    <row r="1129">
      <c r="A1129" s="4"/>
      <c r="C1129" s="5"/>
      <c r="H1129" s="6">
        <f>IF(D1129="","",IFERROR(IF(EXACT(VLOOKUP(D1129,Categories!$A$2:$A$16,1,FALSE),D1129),VLOOKUP(D1129,Categories!$A$2:$B$16,2,FALSE),"Fix the capitals"),"Check the category"))</f>
      </c>
      <c r="I1129" s="6">
        <f>IF(C1129="","",IF(C1129&lt;0,"Refund","Debit"))</f>
      </c>
    </row>
    <row r="1130">
      <c r="A1130" s="4"/>
      <c r="C1130" s="5"/>
      <c r="H1130" s="6">
        <f>IF(D1130="","",IFERROR(IF(EXACT(VLOOKUP(D1130,Categories!$A$2:$A$16,1,FALSE),D1130),VLOOKUP(D1130,Categories!$A$2:$B$16,2,FALSE),"Fix the capitals"),"Check the category"))</f>
      </c>
      <c r="I1130" s="6">
        <f>IF(C1130="","",IF(C1130&lt;0,"Refund","Debit"))</f>
      </c>
    </row>
    <row r="1131">
      <c r="A1131" s="4"/>
      <c r="C1131" s="5"/>
      <c r="H1131" s="6">
        <f>IF(D1131="","",IFERROR(IF(EXACT(VLOOKUP(D1131,Categories!$A$2:$A$16,1,FALSE),D1131),VLOOKUP(D1131,Categories!$A$2:$B$16,2,FALSE),"Fix the capitals"),"Check the category"))</f>
      </c>
      <c r="I1131" s="6">
        <f>IF(C1131="","",IF(C1131&lt;0,"Refund","Debit"))</f>
      </c>
    </row>
    <row r="1132">
      <c r="A1132" s="4"/>
      <c r="C1132" s="5"/>
      <c r="H1132" s="6">
        <f>IF(D1132="","",IFERROR(IF(EXACT(VLOOKUP(D1132,Categories!$A$2:$A$16,1,FALSE),D1132),VLOOKUP(D1132,Categories!$A$2:$B$16,2,FALSE),"Fix the capitals"),"Check the category"))</f>
      </c>
      <c r="I1132" s="6">
        <f>IF(C1132="","",IF(C1132&lt;0,"Refund","Debit"))</f>
      </c>
    </row>
    <row r="1133">
      <c r="A1133" s="4"/>
      <c r="C1133" s="5"/>
      <c r="H1133" s="6">
        <f>IF(D1133="","",IFERROR(IF(EXACT(VLOOKUP(D1133,Categories!$A$2:$A$16,1,FALSE),D1133),VLOOKUP(D1133,Categories!$A$2:$B$16,2,FALSE),"Fix the capitals"),"Check the category"))</f>
      </c>
      <c r="I1133" s="6">
        <f>IF(C1133="","",IF(C1133&lt;0,"Refund","Debit"))</f>
      </c>
    </row>
    <row r="1134">
      <c r="A1134" s="4"/>
      <c r="C1134" s="5"/>
      <c r="H1134" s="6">
        <f>IF(D1134="","",IFERROR(IF(EXACT(VLOOKUP(D1134,Categories!$A$2:$A$16,1,FALSE),D1134),VLOOKUP(D1134,Categories!$A$2:$B$16,2,FALSE),"Fix the capitals"),"Check the category"))</f>
      </c>
      <c r="I1134" s="6">
        <f>IF(C1134="","",IF(C1134&lt;0,"Refund","Debit"))</f>
      </c>
    </row>
    <row r="1135">
      <c r="A1135" s="4"/>
      <c r="C1135" s="5"/>
      <c r="H1135" s="6">
        <f>IF(D1135="","",IFERROR(IF(EXACT(VLOOKUP(D1135,Categories!$A$2:$A$16,1,FALSE),D1135),VLOOKUP(D1135,Categories!$A$2:$B$16,2,FALSE),"Fix the capitals"),"Check the category"))</f>
      </c>
      <c r="I1135" s="6">
        <f>IF(C1135="","",IF(C1135&lt;0,"Refund","Debit"))</f>
      </c>
    </row>
    <row r="1136">
      <c r="A1136" s="4"/>
      <c r="C1136" s="5"/>
      <c r="H1136" s="6">
        <f>IF(D1136="","",IFERROR(IF(EXACT(VLOOKUP(D1136,Categories!$A$2:$A$16,1,FALSE),D1136),VLOOKUP(D1136,Categories!$A$2:$B$16,2,FALSE),"Fix the capitals"),"Check the category"))</f>
      </c>
      <c r="I1136" s="6">
        <f>IF(C1136="","",IF(C1136&lt;0,"Refund","Debit"))</f>
      </c>
    </row>
    <row r="1137">
      <c r="A1137" s="4"/>
      <c r="C1137" s="5"/>
      <c r="H1137" s="6">
        <f>IF(D1137="","",IFERROR(IF(EXACT(VLOOKUP(D1137,Categories!$A$2:$A$16,1,FALSE),D1137),VLOOKUP(D1137,Categories!$A$2:$B$16,2,FALSE),"Fix the capitals"),"Check the category"))</f>
      </c>
      <c r="I1137" s="6">
        <f>IF(C1137="","",IF(C1137&lt;0,"Refund","Debit"))</f>
      </c>
    </row>
    <row r="1138">
      <c r="A1138" s="4"/>
      <c r="C1138" s="5"/>
      <c r="H1138" s="6">
        <f>IF(D1138="","",IFERROR(IF(EXACT(VLOOKUP(D1138,Categories!$A$2:$A$16,1,FALSE),D1138),VLOOKUP(D1138,Categories!$A$2:$B$16,2,FALSE),"Fix the capitals"),"Check the category"))</f>
      </c>
      <c r="I1138" s="6">
        <f>IF(C1138="","",IF(C1138&lt;0,"Refund","Debit"))</f>
      </c>
    </row>
    <row r="1139">
      <c r="A1139" s="4"/>
      <c r="C1139" s="5"/>
      <c r="H1139" s="6">
        <f>IF(D1139="","",IFERROR(IF(EXACT(VLOOKUP(D1139,Categories!$A$2:$A$16,1,FALSE),D1139),VLOOKUP(D1139,Categories!$A$2:$B$16,2,FALSE),"Fix the capitals"),"Check the category"))</f>
      </c>
      <c r="I1139" s="6">
        <f>IF(C1139="","",IF(C1139&lt;0,"Refund","Debit"))</f>
      </c>
    </row>
    <row r="1140">
      <c r="A1140" s="4"/>
      <c r="C1140" s="5"/>
      <c r="H1140" s="6">
        <f>IF(D1140="","",IFERROR(IF(EXACT(VLOOKUP(D1140,Categories!$A$2:$A$16,1,FALSE),D1140),VLOOKUP(D1140,Categories!$A$2:$B$16,2,FALSE),"Fix the capitals"),"Check the category"))</f>
      </c>
      <c r="I1140" s="6">
        <f>IF(C1140="","",IF(C1140&lt;0,"Refund","Debit"))</f>
      </c>
    </row>
    <row r="1141">
      <c r="A1141" s="4"/>
      <c r="C1141" s="5"/>
      <c r="H1141" s="6">
        <f>IF(D1141="","",IFERROR(IF(EXACT(VLOOKUP(D1141,Categories!$A$2:$A$16,1,FALSE),D1141),VLOOKUP(D1141,Categories!$A$2:$B$16,2,FALSE),"Fix the capitals"),"Check the category"))</f>
      </c>
      <c r="I1141" s="6">
        <f>IF(C1141="","",IF(C1141&lt;0,"Refund","Debit"))</f>
      </c>
    </row>
    <row r="1142">
      <c r="A1142" s="4"/>
      <c r="C1142" s="5"/>
      <c r="H1142" s="6">
        <f>IF(D1142="","",IFERROR(IF(EXACT(VLOOKUP(D1142,Categories!$A$2:$A$16,1,FALSE),D1142),VLOOKUP(D1142,Categories!$A$2:$B$16,2,FALSE),"Fix the capitals"),"Check the category"))</f>
      </c>
      <c r="I1142" s="6">
        <f>IF(C1142="","",IF(C1142&lt;0,"Refund","Debit"))</f>
      </c>
    </row>
    <row r="1143">
      <c r="A1143" s="4"/>
      <c r="C1143" s="5"/>
      <c r="H1143" s="6">
        <f>IF(D1143="","",IFERROR(IF(EXACT(VLOOKUP(D1143,Categories!$A$2:$A$16,1,FALSE),D1143),VLOOKUP(D1143,Categories!$A$2:$B$16,2,FALSE),"Fix the capitals"),"Check the category"))</f>
      </c>
      <c r="I1143" s="6">
        <f>IF(C1143="","",IF(C1143&lt;0,"Refund","Debit"))</f>
      </c>
    </row>
    <row r="1144">
      <c r="A1144" s="4"/>
      <c r="C1144" s="5"/>
      <c r="H1144" s="6">
        <f>IF(D1144="","",IFERROR(IF(EXACT(VLOOKUP(D1144,Categories!$A$2:$A$16,1,FALSE),D1144),VLOOKUP(D1144,Categories!$A$2:$B$16,2,FALSE),"Fix the capitals"),"Check the category"))</f>
      </c>
      <c r="I1144" s="6">
        <f>IF(C1144="","",IF(C1144&lt;0,"Refund","Debit"))</f>
      </c>
    </row>
    <row r="1145">
      <c r="A1145" s="4"/>
      <c r="C1145" s="5"/>
      <c r="H1145" s="6">
        <f>IF(D1145="","",IFERROR(IF(EXACT(VLOOKUP(D1145,Categories!$A$2:$A$16,1,FALSE),D1145),VLOOKUP(D1145,Categories!$A$2:$B$16,2,FALSE),"Fix the capitals"),"Check the category"))</f>
      </c>
      <c r="I1145" s="6">
        <f>IF(C1145="","",IF(C1145&lt;0,"Refund","Debit"))</f>
      </c>
    </row>
    <row r="1146">
      <c r="A1146" s="4"/>
      <c r="C1146" s="5"/>
      <c r="H1146" s="6">
        <f>IF(D1146="","",IFERROR(IF(EXACT(VLOOKUP(D1146,Categories!$A$2:$A$16,1,FALSE),D1146),VLOOKUP(D1146,Categories!$A$2:$B$16,2,FALSE),"Fix the capitals"),"Check the category"))</f>
      </c>
      <c r="I1146" s="6">
        <f>IF(C1146="","",IF(C1146&lt;0,"Refund","Debit"))</f>
      </c>
    </row>
    <row r="1147">
      <c r="A1147" s="4"/>
      <c r="C1147" s="5"/>
      <c r="H1147" s="6">
        <f>IF(D1147="","",IFERROR(IF(EXACT(VLOOKUP(D1147,Categories!$A$2:$A$16,1,FALSE),D1147),VLOOKUP(D1147,Categories!$A$2:$B$16,2,FALSE),"Fix the capitals"),"Check the category"))</f>
      </c>
      <c r="I1147" s="6">
        <f>IF(C1147="","",IF(C1147&lt;0,"Refund","Debit"))</f>
      </c>
    </row>
    <row r="1148">
      <c r="A1148" s="4"/>
      <c r="C1148" s="5"/>
      <c r="H1148" s="6">
        <f>IF(D1148="","",IFERROR(IF(EXACT(VLOOKUP(D1148,Categories!$A$2:$A$16,1,FALSE),D1148),VLOOKUP(D1148,Categories!$A$2:$B$16,2,FALSE),"Fix the capitals"),"Check the category"))</f>
      </c>
      <c r="I1148" s="6">
        <f>IF(C1148="","",IF(C1148&lt;0,"Refund","Debit"))</f>
      </c>
    </row>
    <row r="1149">
      <c r="A1149" s="4"/>
      <c r="C1149" s="5"/>
      <c r="H1149" s="6">
        <f>IF(D1149="","",IFERROR(IF(EXACT(VLOOKUP(D1149,Categories!$A$2:$A$16,1,FALSE),D1149),VLOOKUP(D1149,Categories!$A$2:$B$16,2,FALSE),"Fix the capitals"),"Check the category"))</f>
      </c>
      <c r="I1149" s="6">
        <f>IF(C1149="","",IF(C1149&lt;0,"Refund","Debit"))</f>
      </c>
    </row>
    <row r="1150">
      <c r="A1150" s="4"/>
      <c r="C1150" s="5"/>
      <c r="H1150" s="6">
        <f>IF(D1150="","",IFERROR(IF(EXACT(VLOOKUP(D1150,Categories!$A$2:$A$16,1,FALSE),D1150),VLOOKUP(D1150,Categories!$A$2:$B$16,2,FALSE),"Fix the capitals"),"Check the category"))</f>
      </c>
      <c r="I1150" s="6">
        <f>IF(C1150="","",IF(C1150&lt;0,"Refund","Debit"))</f>
      </c>
    </row>
    <row r="1151">
      <c r="A1151" s="4"/>
      <c r="C1151" s="5"/>
      <c r="H1151" s="6">
        <f>IF(D1151="","",IFERROR(IF(EXACT(VLOOKUP(D1151,Categories!$A$2:$A$16,1,FALSE),D1151),VLOOKUP(D1151,Categories!$A$2:$B$16,2,FALSE),"Fix the capitals"),"Check the category"))</f>
      </c>
      <c r="I1151" s="6">
        <f>IF(C1151="","",IF(C1151&lt;0,"Refund","Debit"))</f>
      </c>
    </row>
    <row r="1152">
      <c r="A1152" s="4"/>
      <c r="C1152" s="5"/>
      <c r="H1152" s="6">
        <f>IF(D1152="","",IFERROR(IF(EXACT(VLOOKUP(D1152,Categories!$A$2:$A$16,1,FALSE),D1152),VLOOKUP(D1152,Categories!$A$2:$B$16,2,FALSE),"Fix the capitals"),"Check the category"))</f>
      </c>
      <c r="I1152" s="6">
        <f>IF(C1152="","",IF(C1152&lt;0,"Refund","Debit"))</f>
      </c>
    </row>
    <row r="1153">
      <c r="A1153" s="4"/>
      <c r="C1153" s="5"/>
      <c r="H1153" s="6">
        <f>IF(D1153="","",IFERROR(IF(EXACT(VLOOKUP(D1153,Categories!$A$2:$A$16,1,FALSE),D1153),VLOOKUP(D1153,Categories!$A$2:$B$16,2,FALSE),"Fix the capitals"),"Check the category"))</f>
      </c>
      <c r="I1153" s="6">
        <f>IF(C1153="","",IF(C1153&lt;0,"Refund","Debit"))</f>
      </c>
    </row>
    <row r="1154">
      <c r="A1154" s="4"/>
      <c r="C1154" s="5"/>
      <c r="H1154" s="6">
        <f>IF(D1154="","",IFERROR(IF(EXACT(VLOOKUP(D1154,Categories!$A$2:$A$16,1,FALSE),D1154),VLOOKUP(D1154,Categories!$A$2:$B$16,2,FALSE),"Fix the capitals"),"Check the category"))</f>
      </c>
      <c r="I1154" s="6">
        <f>IF(C1154="","",IF(C1154&lt;0,"Refund","Debit"))</f>
      </c>
    </row>
    <row r="1155">
      <c r="A1155" s="4"/>
      <c r="C1155" s="5"/>
      <c r="H1155" s="6">
        <f>IF(D1155="","",IFERROR(IF(EXACT(VLOOKUP(D1155,Categories!$A$2:$A$16,1,FALSE),D1155),VLOOKUP(D1155,Categories!$A$2:$B$16,2,FALSE),"Fix the capitals"),"Check the category"))</f>
      </c>
      <c r="I1155" s="6">
        <f>IF(C1155="","",IF(C1155&lt;0,"Refund","Debit"))</f>
      </c>
    </row>
    <row r="1156">
      <c r="A1156" s="4"/>
      <c r="C1156" s="5"/>
      <c r="H1156" s="6">
        <f>IF(D1156="","",IFERROR(IF(EXACT(VLOOKUP(D1156,Categories!$A$2:$A$16,1,FALSE),D1156),VLOOKUP(D1156,Categories!$A$2:$B$16,2,FALSE),"Fix the capitals"),"Check the category"))</f>
      </c>
      <c r="I1156" s="6">
        <f>IF(C1156="","",IF(C1156&lt;0,"Refund","Debit"))</f>
      </c>
    </row>
    <row r="1157">
      <c r="A1157" s="4"/>
      <c r="C1157" s="5"/>
      <c r="H1157" s="6">
        <f>IF(D1157="","",IFERROR(IF(EXACT(VLOOKUP(D1157,Categories!$A$2:$A$16,1,FALSE),D1157),VLOOKUP(D1157,Categories!$A$2:$B$16,2,FALSE),"Fix the capitals"),"Check the category"))</f>
      </c>
      <c r="I1157" s="6">
        <f>IF(C1157="","",IF(C1157&lt;0,"Refund","Debit"))</f>
      </c>
    </row>
    <row r="1158">
      <c r="A1158" s="4"/>
      <c r="C1158" s="5"/>
      <c r="H1158" s="6">
        <f>IF(D1158="","",IFERROR(IF(EXACT(VLOOKUP(D1158,Categories!$A$2:$A$16,1,FALSE),D1158),VLOOKUP(D1158,Categories!$A$2:$B$16,2,FALSE),"Fix the capitals"),"Check the category"))</f>
      </c>
      <c r="I1158" s="6">
        <f>IF(C1158="","",IF(C1158&lt;0,"Refund","Debit"))</f>
      </c>
    </row>
    <row r="1159">
      <c r="A1159" s="4"/>
      <c r="C1159" s="5"/>
      <c r="H1159" s="6">
        <f>IF(D1159="","",IFERROR(IF(EXACT(VLOOKUP(D1159,Categories!$A$2:$A$16,1,FALSE),D1159),VLOOKUP(D1159,Categories!$A$2:$B$16,2,FALSE),"Fix the capitals"),"Check the category"))</f>
      </c>
      <c r="I1159" s="6">
        <f>IF(C1159="","",IF(C1159&lt;0,"Refund","Debit"))</f>
      </c>
    </row>
    <row r="1160">
      <c r="A1160" s="4"/>
      <c r="C1160" s="5"/>
      <c r="H1160" s="6">
        <f>IF(D1160="","",IFERROR(IF(EXACT(VLOOKUP(D1160,Categories!$A$2:$A$16,1,FALSE),D1160),VLOOKUP(D1160,Categories!$A$2:$B$16,2,FALSE),"Fix the capitals"),"Check the category"))</f>
      </c>
      <c r="I1160" s="6">
        <f>IF(C1160="","",IF(C1160&lt;0,"Refund","Debit"))</f>
      </c>
    </row>
    <row r="1161">
      <c r="A1161" s="4"/>
      <c r="C1161" s="5"/>
      <c r="H1161" s="6">
        <f>IF(D1161="","",IFERROR(IF(EXACT(VLOOKUP(D1161,Categories!$A$2:$A$16,1,FALSE),D1161),VLOOKUP(D1161,Categories!$A$2:$B$16,2,FALSE),"Fix the capitals"),"Check the category"))</f>
      </c>
      <c r="I1161" s="6">
        <f>IF(C1161="","",IF(C1161&lt;0,"Refund","Debit"))</f>
      </c>
    </row>
    <row r="1162">
      <c r="A1162" s="4"/>
      <c r="C1162" s="5"/>
      <c r="H1162" s="6">
        <f>IF(D1162="","",IFERROR(IF(EXACT(VLOOKUP(D1162,Categories!$A$2:$A$16,1,FALSE),D1162),VLOOKUP(D1162,Categories!$A$2:$B$16,2,FALSE),"Fix the capitals"),"Check the category"))</f>
      </c>
      <c r="I1162" s="6">
        <f>IF(C1162="","",IF(C1162&lt;0,"Refund","Debit"))</f>
      </c>
    </row>
    <row r="1163">
      <c r="A1163" s="4"/>
      <c r="C1163" s="5"/>
      <c r="H1163" s="6">
        <f>IF(D1163="","",IFERROR(IF(EXACT(VLOOKUP(D1163,Categories!$A$2:$A$16,1,FALSE),D1163),VLOOKUP(D1163,Categories!$A$2:$B$16,2,FALSE),"Fix the capitals"),"Check the category"))</f>
      </c>
      <c r="I1163" s="6">
        <f>IF(C1163="","",IF(C1163&lt;0,"Refund","Debit"))</f>
      </c>
    </row>
    <row r="1164">
      <c r="A1164" s="4"/>
      <c r="C1164" s="5"/>
      <c r="H1164" s="6">
        <f>IF(D1164="","",IFERROR(IF(EXACT(VLOOKUP(D1164,Categories!$A$2:$A$16,1,FALSE),D1164),VLOOKUP(D1164,Categories!$A$2:$B$16,2,FALSE),"Fix the capitals"),"Check the category"))</f>
      </c>
      <c r="I1164" s="6">
        <f>IF(C1164="","",IF(C1164&lt;0,"Refund","Debit"))</f>
      </c>
    </row>
    <row r="1165">
      <c r="A1165" s="4"/>
      <c r="C1165" s="5"/>
      <c r="H1165" s="6">
        <f>IF(D1165="","",IFERROR(IF(EXACT(VLOOKUP(D1165,Categories!$A$2:$A$16,1,FALSE),D1165),VLOOKUP(D1165,Categories!$A$2:$B$16,2,FALSE),"Fix the capitals"),"Check the category"))</f>
      </c>
      <c r="I1165" s="6">
        <f>IF(C1165="","",IF(C1165&lt;0,"Refund","Debit"))</f>
      </c>
    </row>
    <row r="1166">
      <c r="A1166" s="4"/>
      <c r="C1166" s="5"/>
      <c r="H1166" s="6">
        <f>IF(D1166="","",IFERROR(IF(EXACT(VLOOKUP(D1166,Categories!$A$2:$A$16,1,FALSE),D1166),VLOOKUP(D1166,Categories!$A$2:$B$16,2,FALSE),"Fix the capitals"),"Check the category"))</f>
      </c>
      <c r="I1166" s="6">
        <f>IF(C1166="","",IF(C1166&lt;0,"Refund","Debit"))</f>
      </c>
    </row>
    <row r="1167">
      <c r="A1167" s="4"/>
      <c r="C1167" s="5"/>
      <c r="H1167" s="6">
        <f>IF(D1167="","",IFERROR(IF(EXACT(VLOOKUP(D1167,Categories!$A$2:$A$16,1,FALSE),D1167),VLOOKUP(D1167,Categories!$A$2:$B$16,2,FALSE),"Fix the capitals"),"Check the category"))</f>
      </c>
      <c r="I1167" s="6">
        <f>IF(C1167="","",IF(C1167&lt;0,"Refund","Debit"))</f>
      </c>
    </row>
    <row r="1168">
      <c r="A1168" s="4"/>
      <c r="C1168" s="5"/>
      <c r="H1168" s="6">
        <f>IF(D1168="","",IFERROR(IF(EXACT(VLOOKUP(D1168,Categories!$A$2:$A$16,1,FALSE),D1168),VLOOKUP(D1168,Categories!$A$2:$B$16,2,FALSE),"Fix the capitals"),"Check the category"))</f>
      </c>
      <c r="I1168" s="6">
        <f>IF(C1168="","",IF(C1168&lt;0,"Refund","Debit"))</f>
      </c>
    </row>
    <row r="1169">
      <c r="A1169" s="4"/>
      <c r="C1169" s="5"/>
      <c r="H1169" s="6">
        <f>IF(D1169="","",IFERROR(IF(EXACT(VLOOKUP(D1169,Categories!$A$2:$A$16,1,FALSE),D1169),VLOOKUP(D1169,Categories!$A$2:$B$16,2,FALSE),"Fix the capitals"),"Check the category"))</f>
      </c>
      <c r="I1169" s="6">
        <f>IF(C1169="","",IF(C1169&lt;0,"Refund","Debit"))</f>
      </c>
    </row>
    <row r="1170">
      <c r="A1170" s="4"/>
      <c r="C1170" s="5"/>
      <c r="H1170" s="6">
        <f>IF(D1170="","",IFERROR(IF(EXACT(VLOOKUP(D1170,Categories!$A$2:$A$16,1,FALSE),D1170),VLOOKUP(D1170,Categories!$A$2:$B$16,2,FALSE),"Fix the capitals"),"Check the category"))</f>
      </c>
      <c r="I1170" s="6">
        <f>IF(C1170="","",IF(C1170&lt;0,"Refund","Debit"))</f>
      </c>
    </row>
    <row r="1171">
      <c r="A1171" s="4"/>
      <c r="C1171" s="5"/>
      <c r="H1171" s="6">
        <f>IF(D1171="","",IFERROR(IF(EXACT(VLOOKUP(D1171,Categories!$A$2:$A$16,1,FALSE),D1171),VLOOKUP(D1171,Categories!$A$2:$B$16,2,FALSE),"Fix the capitals"),"Check the category"))</f>
      </c>
      <c r="I1171" s="6">
        <f>IF(C1171="","",IF(C1171&lt;0,"Refund","Debit"))</f>
      </c>
    </row>
    <row r="1172">
      <c r="A1172" s="4"/>
      <c r="C1172" s="5"/>
      <c r="H1172" s="6">
        <f>IF(D1172="","",IFERROR(IF(EXACT(VLOOKUP(D1172,Categories!$A$2:$A$16,1,FALSE),D1172),VLOOKUP(D1172,Categories!$A$2:$B$16,2,FALSE),"Fix the capitals"),"Check the category"))</f>
      </c>
      <c r="I1172" s="6">
        <f>IF(C1172="","",IF(C1172&lt;0,"Refund","Debit"))</f>
      </c>
    </row>
    <row r="1173">
      <c r="A1173" s="4"/>
      <c r="C1173" s="5"/>
      <c r="H1173" s="6">
        <f>IF(D1173="","",IFERROR(IF(EXACT(VLOOKUP(D1173,Categories!$A$2:$A$16,1,FALSE),D1173),VLOOKUP(D1173,Categories!$A$2:$B$16,2,FALSE),"Fix the capitals"),"Check the category"))</f>
      </c>
      <c r="I1173" s="6">
        <f>IF(C1173="","",IF(C1173&lt;0,"Refund","Debit"))</f>
      </c>
    </row>
    <row r="1174">
      <c r="A1174" s="4"/>
      <c r="C1174" s="5"/>
      <c r="H1174" s="6">
        <f>IF(D1174="","",IFERROR(IF(EXACT(VLOOKUP(D1174,Categories!$A$2:$A$16,1,FALSE),D1174),VLOOKUP(D1174,Categories!$A$2:$B$16,2,FALSE),"Fix the capitals"),"Check the category"))</f>
      </c>
      <c r="I1174" s="6">
        <f>IF(C1174="","",IF(C1174&lt;0,"Refund","Debit"))</f>
      </c>
    </row>
    <row r="1175">
      <c r="A1175" s="4"/>
      <c r="C1175" s="5"/>
      <c r="H1175" s="6">
        <f>IF(D1175="","",IFERROR(IF(EXACT(VLOOKUP(D1175,Categories!$A$2:$A$16,1,FALSE),D1175),VLOOKUP(D1175,Categories!$A$2:$B$16,2,FALSE),"Fix the capitals"),"Check the category"))</f>
      </c>
      <c r="I1175" s="6">
        <f>IF(C1175="","",IF(C1175&lt;0,"Refund","Debit"))</f>
      </c>
    </row>
    <row r="1176">
      <c r="A1176" s="4"/>
      <c r="C1176" s="5"/>
      <c r="H1176" s="6">
        <f>IF(D1176="","",IFERROR(IF(EXACT(VLOOKUP(D1176,Categories!$A$2:$A$16,1,FALSE),D1176),VLOOKUP(D1176,Categories!$A$2:$B$16,2,FALSE),"Fix the capitals"),"Check the category"))</f>
      </c>
      <c r="I1176" s="6">
        <f>IF(C1176="","",IF(C1176&lt;0,"Refund","Debit"))</f>
      </c>
    </row>
    <row r="1177">
      <c r="A1177" s="4"/>
      <c r="C1177" s="5"/>
      <c r="H1177" s="6">
        <f>IF(D1177="","",IFERROR(IF(EXACT(VLOOKUP(D1177,Categories!$A$2:$A$16,1,FALSE),D1177),VLOOKUP(D1177,Categories!$A$2:$B$16,2,FALSE),"Fix the capitals"),"Check the category"))</f>
      </c>
      <c r="I1177" s="6">
        <f>IF(C1177="","",IF(C1177&lt;0,"Refund","Debit"))</f>
      </c>
    </row>
    <row r="1178">
      <c r="A1178" s="4"/>
      <c r="C1178" s="5"/>
      <c r="H1178" s="6">
        <f>IF(D1178="","",IFERROR(IF(EXACT(VLOOKUP(D1178,Categories!$A$2:$A$16,1,FALSE),D1178),VLOOKUP(D1178,Categories!$A$2:$B$16,2,FALSE),"Fix the capitals"),"Check the category"))</f>
      </c>
      <c r="I1178" s="6">
        <f>IF(C1178="","",IF(C1178&lt;0,"Refund","Debit"))</f>
      </c>
    </row>
    <row r="1179">
      <c r="A1179" s="4"/>
      <c r="C1179" s="5"/>
      <c r="H1179" s="6">
        <f>IF(D1179="","",IFERROR(IF(EXACT(VLOOKUP(D1179,Categories!$A$2:$A$16,1,FALSE),D1179),VLOOKUP(D1179,Categories!$A$2:$B$16,2,FALSE),"Fix the capitals"),"Check the category"))</f>
      </c>
      <c r="I1179" s="6">
        <f>IF(C1179="","",IF(C1179&lt;0,"Refund","Debit"))</f>
      </c>
    </row>
    <row r="1180">
      <c r="A1180" s="4"/>
      <c r="C1180" s="5"/>
      <c r="H1180" s="6">
        <f>IF(D1180="","",IFERROR(IF(EXACT(VLOOKUP(D1180,Categories!$A$2:$A$16,1,FALSE),D1180),VLOOKUP(D1180,Categories!$A$2:$B$16,2,FALSE),"Fix the capitals"),"Check the category"))</f>
      </c>
      <c r="I1180" s="6">
        <f>IF(C1180="","",IF(C1180&lt;0,"Refund","Debit"))</f>
      </c>
    </row>
    <row r="1181">
      <c r="A1181" s="4"/>
      <c r="C1181" s="5"/>
      <c r="H1181" s="6">
        <f>IF(D1181="","",IFERROR(IF(EXACT(VLOOKUP(D1181,Categories!$A$2:$A$16,1,FALSE),D1181),VLOOKUP(D1181,Categories!$A$2:$B$16,2,FALSE),"Fix the capitals"),"Check the category"))</f>
      </c>
      <c r="I1181" s="6">
        <f>IF(C1181="","",IF(C1181&lt;0,"Refund","Debit"))</f>
      </c>
    </row>
    <row r="1182">
      <c r="A1182" s="4"/>
      <c r="C1182" s="5"/>
      <c r="H1182" s="6">
        <f>IF(D1182="","",IFERROR(IF(EXACT(VLOOKUP(D1182,Categories!$A$2:$A$16,1,FALSE),D1182),VLOOKUP(D1182,Categories!$A$2:$B$16,2,FALSE),"Fix the capitals"),"Check the category"))</f>
      </c>
      <c r="I1182" s="6">
        <f>IF(C1182="","",IF(C1182&lt;0,"Refund","Debit"))</f>
      </c>
    </row>
    <row r="1183">
      <c r="A1183" s="4"/>
      <c r="C1183" s="5"/>
      <c r="H1183" s="6">
        <f>IF(D1183="","",IFERROR(IF(EXACT(VLOOKUP(D1183,Categories!$A$2:$A$16,1,FALSE),D1183),VLOOKUP(D1183,Categories!$A$2:$B$16,2,FALSE),"Fix the capitals"),"Check the category"))</f>
      </c>
      <c r="I1183" s="6">
        <f>IF(C1183="","",IF(C1183&lt;0,"Refund","Debit"))</f>
      </c>
    </row>
    <row r="1184">
      <c r="A1184" s="4"/>
      <c r="C1184" s="5"/>
      <c r="H1184" s="6">
        <f>IF(D1184="","",IFERROR(IF(EXACT(VLOOKUP(D1184,Categories!$A$2:$A$16,1,FALSE),D1184),VLOOKUP(D1184,Categories!$A$2:$B$16,2,FALSE),"Fix the capitals"),"Check the category"))</f>
      </c>
      <c r="I1184" s="6">
        <f>IF(C1184="","",IF(C1184&lt;0,"Refund","Debit"))</f>
      </c>
    </row>
    <row r="1185">
      <c r="A1185" s="4"/>
      <c r="C1185" s="5"/>
      <c r="H1185" s="6">
        <f>IF(D1185="","",IFERROR(IF(EXACT(VLOOKUP(D1185,Categories!$A$2:$A$16,1,FALSE),D1185),VLOOKUP(D1185,Categories!$A$2:$B$16,2,FALSE),"Fix the capitals"),"Check the category"))</f>
      </c>
      <c r="I1185" s="6">
        <f>IF(C1185="","",IF(C1185&lt;0,"Refund","Debit"))</f>
      </c>
    </row>
    <row r="1186">
      <c r="A1186" s="4"/>
      <c r="C1186" s="5"/>
      <c r="H1186" s="6">
        <f>IF(D1186="","",IFERROR(IF(EXACT(VLOOKUP(D1186,Categories!$A$2:$A$16,1,FALSE),D1186),VLOOKUP(D1186,Categories!$A$2:$B$16,2,FALSE),"Fix the capitals"),"Check the category"))</f>
      </c>
      <c r="I1186" s="6">
        <f>IF(C1186="","",IF(C1186&lt;0,"Refund","Debit"))</f>
      </c>
    </row>
    <row r="1187">
      <c r="A1187" s="4"/>
      <c r="C1187" s="5"/>
      <c r="H1187" s="6">
        <f>IF(D1187="","",IFERROR(IF(EXACT(VLOOKUP(D1187,Categories!$A$2:$A$16,1,FALSE),D1187),VLOOKUP(D1187,Categories!$A$2:$B$16,2,FALSE),"Fix the capitals"),"Check the category"))</f>
      </c>
      <c r="I1187" s="6">
        <f>IF(C1187="","",IF(C1187&lt;0,"Refund","Debit"))</f>
      </c>
    </row>
    <row r="1188">
      <c r="A1188" s="4"/>
      <c r="C1188" s="5"/>
      <c r="H1188" s="6">
        <f>IF(D1188="","",IFERROR(IF(EXACT(VLOOKUP(D1188,Categories!$A$2:$A$16,1,FALSE),D1188),VLOOKUP(D1188,Categories!$A$2:$B$16,2,FALSE),"Fix the capitals"),"Check the category"))</f>
      </c>
      <c r="I1188" s="6">
        <f>IF(C1188="","",IF(C1188&lt;0,"Refund","Debit"))</f>
      </c>
    </row>
    <row r="1189">
      <c r="A1189" s="4"/>
      <c r="C1189" s="5"/>
      <c r="H1189" s="6">
        <f>IF(D1189="","",IFERROR(IF(EXACT(VLOOKUP(D1189,Categories!$A$2:$A$16,1,FALSE),D1189),VLOOKUP(D1189,Categories!$A$2:$B$16,2,FALSE),"Fix the capitals"),"Check the category"))</f>
      </c>
      <c r="I1189" s="6">
        <f>IF(C1189="","",IF(C1189&lt;0,"Refund","Debit"))</f>
      </c>
    </row>
    <row r="1190">
      <c r="A1190" s="4"/>
      <c r="C1190" s="5"/>
      <c r="H1190" s="6">
        <f>IF(D1190="","",IFERROR(IF(EXACT(VLOOKUP(D1190,Categories!$A$2:$A$16,1,FALSE),D1190),VLOOKUP(D1190,Categories!$A$2:$B$16,2,FALSE),"Fix the capitals"),"Check the category"))</f>
      </c>
      <c r="I1190" s="6">
        <f>IF(C1190="","",IF(C1190&lt;0,"Refund","Debit"))</f>
      </c>
    </row>
    <row r="1191">
      <c r="A1191" s="4"/>
      <c r="C1191" s="5"/>
      <c r="H1191" s="6">
        <f>IF(D1191="","",IFERROR(IF(EXACT(VLOOKUP(D1191,Categories!$A$2:$A$16,1,FALSE),D1191),VLOOKUP(D1191,Categories!$A$2:$B$16,2,FALSE),"Fix the capitals"),"Check the category"))</f>
      </c>
      <c r="I1191" s="6">
        <f>IF(C1191="","",IF(C1191&lt;0,"Refund","Debit"))</f>
      </c>
    </row>
    <row r="1192">
      <c r="A1192" s="4"/>
      <c r="C1192" s="5"/>
      <c r="H1192" s="6">
        <f>IF(D1192="","",IFERROR(IF(EXACT(VLOOKUP(D1192,Categories!$A$2:$A$16,1,FALSE),D1192),VLOOKUP(D1192,Categories!$A$2:$B$16,2,FALSE),"Fix the capitals"),"Check the category"))</f>
      </c>
      <c r="I1192" s="6">
        <f>IF(C1192="","",IF(C1192&lt;0,"Refund","Debit"))</f>
      </c>
    </row>
    <row r="1193">
      <c r="A1193" s="4"/>
      <c r="C1193" s="5"/>
      <c r="H1193" s="6">
        <f>IF(D1193="","",IFERROR(IF(EXACT(VLOOKUP(D1193,Categories!$A$2:$A$16,1,FALSE),D1193),VLOOKUP(D1193,Categories!$A$2:$B$16,2,FALSE),"Fix the capitals"),"Check the category"))</f>
      </c>
      <c r="I1193" s="6">
        <f>IF(C1193="","",IF(C1193&lt;0,"Refund","Debit"))</f>
      </c>
    </row>
    <row r="1194">
      <c r="A1194" s="4"/>
      <c r="C1194" s="5"/>
      <c r="H1194" s="6">
        <f>IF(D1194="","",IFERROR(IF(EXACT(VLOOKUP(D1194,Categories!$A$2:$A$16,1,FALSE),D1194),VLOOKUP(D1194,Categories!$A$2:$B$16,2,FALSE),"Fix the capitals"),"Check the category"))</f>
      </c>
      <c r="I1194" s="6">
        <f>IF(C1194="","",IF(C1194&lt;0,"Refund","Debit"))</f>
      </c>
    </row>
    <row r="1195">
      <c r="A1195" s="4"/>
      <c r="C1195" s="5"/>
      <c r="H1195" s="6">
        <f>IF(D1195="","",IFERROR(IF(EXACT(VLOOKUP(D1195,Categories!$A$2:$A$16,1,FALSE),D1195),VLOOKUP(D1195,Categories!$A$2:$B$16,2,FALSE),"Fix the capitals"),"Check the category"))</f>
      </c>
      <c r="I1195" s="6">
        <f>IF(C1195="","",IF(C1195&lt;0,"Refund","Debit"))</f>
      </c>
    </row>
    <row r="1196">
      <c r="A1196" s="4"/>
      <c r="C1196" s="5"/>
      <c r="H1196" s="6">
        <f>IF(D1196="","",IFERROR(IF(EXACT(VLOOKUP(D1196,Categories!$A$2:$A$16,1,FALSE),D1196),VLOOKUP(D1196,Categories!$A$2:$B$16,2,FALSE),"Fix the capitals"),"Check the category"))</f>
      </c>
      <c r="I1196" s="6">
        <f>IF(C1196="","",IF(C1196&lt;0,"Refund","Debit"))</f>
      </c>
    </row>
    <row r="1197">
      <c r="A1197" s="4"/>
      <c r="C1197" s="5"/>
      <c r="H1197" s="6">
        <f>IF(D1197="","",IFERROR(IF(EXACT(VLOOKUP(D1197,Categories!$A$2:$A$16,1,FALSE),D1197),VLOOKUP(D1197,Categories!$A$2:$B$16,2,FALSE),"Fix the capitals"),"Check the category"))</f>
      </c>
      <c r="I1197" s="6">
        <f>IF(C1197="","",IF(C1197&lt;0,"Refund","Debit"))</f>
      </c>
    </row>
    <row r="1198">
      <c r="A1198" s="4"/>
      <c r="C1198" s="5"/>
      <c r="H1198" s="6">
        <f>IF(D1198="","",IFERROR(IF(EXACT(VLOOKUP(D1198,Categories!$A$2:$A$16,1,FALSE),D1198),VLOOKUP(D1198,Categories!$A$2:$B$16,2,FALSE),"Fix the capitals"),"Check the category"))</f>
      </c>
      <c r="I1198" s="6">
        <f>IF(C1198="","",IF(C1198&lt;0,"Refund","Debit"))</f>
      </c>
    </row>
    <row r="1199">
      <c r="A1199" s="4"/>
      <c r="C1199" s="5"/>
      <c r="H1199" s="6">
        <f>IF(D1199="","",IFERROR(IF(EXACT(VLOOKUP(D1199,Categories!$A$2:$A$16,1,FALSE),D1199),VLOOKUP(D1199,Categories!$A$2:$B$16,2,FALSE),"Fix the capitals"),"Check the category"))</f>
      </c>
      <c r="I1199" s="6">
        <f>IF(C1199="","",IF(C1199&lt;0,"Refund","Debit"))</f>
      </c>
    </row>
    <row r="1200">
      <c r="A1200" s="4"/>
      <c r="C1200" s="5"/>
      <c r="H1200" s="6">
        <f>IF(D1200="","",IFERROR(IF(EXACT(VLOOKUP(D1200,Categories!$A$2:$A$16,1,FALSE),D1200),VLOOKUP(D1200,Categories!$A$2:$B$16,2,FALSE),"Fix the capitals"),"Check the category"))</f>
      </c>
      <c r="I1200" s="6">
        <f>IF(C1200="","",IF(C1200&lt;0,"Refund","Debit"))</f>
      </c>
    </row>
    <row r="1201">
      <c r="A1201" s="4"/>
      <c r="C1201" s="5"/>
      <c r="H1201" s="6">
        <f>IF(D1201="","",IFERROR(IF(EXACT(VLOOKUP(D1201,Categories!$A$2:$A$16,1,FALSE),D1201),VLOOKUP(D1201,Categories!$A$2:$B$16,2,FALSE),"Fix the capitals"),"Check the category"))</f>
      </c>
      <c r="I1201" s="6">
        <f>IF(C1201="","",IF(C1201&lt;0,"Refund","Debit"))</f>
      </c>
    </row>
    <row r="1202">
      <c r="A1202" s="4"/>
      <c r="C1202" s="5"/>
      <c r="H1202" s="6">
        <f>IF(D1202="","",IFERROR(IF(EXACT(VLOOKUP(D1202,Categories!$A$2:$A$16,1,FALSE),D1202),VLOOKUP(D1202,Categories!$A$2:$B$16,2,FALSE),"Fix the capitals"),"Check the category"))</f>
      </c>
      <c r="I1202" s="6">
        <f>IF(C1202="","",IF(C1202&lt;0,"Refund","Debit"))</f>
      </c>
    </row>
    <row r="1203">
      <c r="A1203" s="4"/>
      <c r="C1203" s="5"/>
      <c r="H1203" s="6">
        <f>IF(D1203="","",IFERROR(IF(EXACT(VLOOKUP(D1203,Categories!$A$2:$A$16,1,FALSE),D1203),VLOOKUP(D1203,Categories!$A$2:$B$16,2,FALSE),"Fix the capitals"),"Check the category"))</f>
      </c>
      <c r="I1203" s="6">
        <f>IF(C1203="","",IF(C1203&lt;0,"Refund","Debit"))</f>
      </c>
    </row>
    <row r="1204">
      <c r="A1204" s="4"/>
      <c r="C1204" s="5"/>
      <c r="H1204" s="6">
        <f>IF(D1204="","",IFERROR(IF(EXACT(VLOOKUP(D1204,Categories!$A$2:$A$16,1,FALSE),D1204),VLOOKUP(D1204,Categories!$A$2:$B$16,2,FALSE),"Fix the capitals"),"Check the category"))</f>
      </c>
      <c r="I1204" s="6">
        <f>IF(C1204="","",IF(C1204&lt;0,"Refund","Debit"))</f>
      </c>
    </row>
    <row r="1205">
      <c r="A1205" s="4"/>
      <c r="C1205" s="5"/>
      <c r="H1205" s="6">
        <f>IF(D1205="","",IFERROR(IF(EXACT(VLOOKUP(D1205,Categories!$A$2:$A$16,1,FALSE),D1205),VLOOKUP(D1205,Categories!$A$2:$B$16,2,FALSE),"Fix the capitals"),"Check the category"))</f>
      </c>
      <c r="I1205" s="6">
        <f>IF(C1205="","",IF(C1205&lt;0,"Refund","Debit"))</f>
      </c>
    </row>
    <row r="1206">
      <c r="A1206" s="4"/>
      <c r="C1206" s="5"/>
      <c r="H1206" s="6">
        <f>IF(D1206="","",IFERROR(IF(EXACT(VLOOKUP(D1206,Categories!$A$2:$A$16,1,FALSE),D1206),VLOOKUP(D1206,Categories!$A$2:$B$16,2,FALSE),"Fix the capitals"),"Check the category"))</f>
      </c>
      <c r="I1206" s="6">
        <f>IF(C1206="","",IF(C1206&lt;0,"Refund","Debit"))</f>
      </c>
    </row>
    <row r="1207">
      <c r="A1207" s="4"/>
      <c r="C1207" s="5"/>
      <c r="H1207" s="6">
        <f>IF(D1207="","",IFERROR(IF(EXACT(VLOOKUP(D1207,Categories!$A$2:$A$16,1,FALSE),D1207),VLOOKUP(D1207,Categories!$A$2:$B$16,2,FALSE),"Fix the capitals"),"Check the category"))</f>
      </c>
      <c r="I1207" s="6">
        <f>IF(C1207="","",IF(C1207&lt;0,"Refund","Debit"))</f>
      </c>
    </row>
    <row r="1208">
      <c r="A1208" s="4"/>
      <c r="C1208" s="5"/>
      <c r="H1208" s="6">
        <f>IF(D1208="","",IFERROR(IF(EXACT(VLOOKUP(D1208,Categories!$A$2:$A$16,1,FALSE),D1208),VLOOKUP(D1208,Categories!$A$2:$B$16,2,FALSE),"Fix the capitals"),"Check the category"))</f>
      </c>
      <c r="I1208" s="6">
        <f>IF(C1208="","",IF(C1208&lt;0,"Refund","Debit"))</f>
      </c>
    </row>
    <row r="1209">
      <c r="A1209" s="4"/>
      <c r="C1209" s="5"/>
      <c r="H1209" s="6">
        <f>IF(D1209="","",IFERROR(IF(EXACT(VLOOKUP(D1209,Categories!$A$2:$A$16,1,FALSE),D1209),VLOOKUP(D1209,Categories!$A$2:$B$16,2,FALSE),"Fix the capitals"),"Check the category"))</f>
      </c>
      <c r="I1209" s="6">
        <f>IF(C1209="","",IF(C1209&lt;0,"Refund","Debit"))</f>
      </c>
    </row>
    <row r="1210">
      <c r="A1210" s="4"/>
      <c r="C1210" s="5"/>
      <c r="H1210" s="6">
        <f>IF(D1210="","",IFERROR(IF(EXACT(VLOOKUP(D1210,Categories!$A$2:$A$16,1,FALSE),D1210),VLOOKUP(D1210,Categories!$A$2:$B$16,2,FALSE),"Fix the capitals"),"Check the category"))</f>
      </c>
      <c r="I1210" s="6">
        <f>IF(C1210="","",IF(C1210&lt;0,"Refund","Debit"))</f>
      </c>
    </row>
    <row r="1211">
      <c r="A1211" s="4"/>
      <c r="C1211" s="5"/>
      <c r="H1211" s="6">
        <f>IF(D1211="","",IFERROR(IF(EXACT(VLOOKUP(D1211,Categories!$A$2:$A$16,1,FALSE),D1211),VLOOKUP(D1211,Categories!$A$2:$B$16,2,FALSE),"Fix the capitals"),"Check the category"))</f>
      </c>
      <c r="I1211" s="6">
        <f>IF(C1211="","",IF(C1211&lt;0,"Refund","Debit"))</f>
      </c>
    </row>
    <row r="1212">
      <c r="A1212" s="4"/>
      <c r="C1212" s="5"/>
      <c r="H1212" s="6">
        <f>IF(D1212="","",IFERROR(IF(EXACT(VLOOKUP(D1212,Categories!$A$2:$A$16,1,FALSE),D1212),VLOOKUP(D1212,Categories!$A$2:$B$16,2,FALSE),"Fix the capitals"),"Check the category"))</f>
      </c>
      <c r="I1212" s="6">
        <f>IF(C1212="","",IF(C1212&lt;0,"Refund","Debit"))</f>
      </c>
    </row>
    <row r="1213">
      <c r="A1213" s="4"/>
      <c r="C1213" s="5"/>
      <c r="H1213" s="6">
        <f>IF(D1213="","",IFERROR(IF(EXACT(VLOOKUP(D1213,Categories!$A$2:$A$16,1,FALSE),D1213),VLOOKUP(D1213,Categories!$A$2:$B$16,2,FALSE),"Fix the capitals"),"Check the category"))</f>
      </c>
      <c r="I1213" s="6">
        <f>IF(C1213="","",IF(C1213&lt;0,"Refund","Debit"))</f>
      </c>
    </row>
    <row r="1214">
      <c r="A1214" s="4"/>
      <c r="C1214" s="5"/>
      <c r="H1214" s="6">
        <f>IF(D1214="","",IFERROR(IF(EXACT(VLOOKUP(D1214,Categories!$A$2:$A$16,1,FALSE),D1214),VLOOKUP(D1214,Categories!$A$2:$B$16,2,FALSE),"Fix the capitals"),"Check the category"))</f>
      </c>
      <c r="I1214" s="6">
        <f>IF(C1214="","",IF(C1214&lt;0,"Refund","Debit"))</f>
      </c>
    </row>
    <row r="1215">
      <c r="A1215" s="4"/>
      <c r="C1215" s="5"/>
      <c r="H1215" s="6">
        <f>IF(D1215="","",IFERROR(IF(EXACT(VLOOKUP(D1215,Categories!$A$2:$A$16,1,FALSE),D1215),VLOOKUP(D1215,Categories!$A$2:$B$16,2,FALSE),"Fix the capitals"),"Check the category"))</f>
      </c>
      <c r="I1215" s="6">
        <f>IF(C1215="","",IF(C1215&lt;0,"Refund","Debit"))</f>
      </c>
    </row>
    <row r="1216">
      <c r="A1216" s="4"/>
      <c r="C1216" s="5"/>
      <c r="H1216" s="6">
        <f>IF(D1216="","",IFERROR(IF(EXACT(VLOOKUP(D1216,Categories!$A$2:$A$16,1,FALSE),D1216),VLOOKUP(D1216,Categories!$A$2:$B$16,2,FALSE),"Fix the capitals"),"Check the category"))</f>
      </c>
      <c r="I1216" s="6">
        <f>IF(C1216="","",IF(C1216&lt;0,"Refund","Debit"))</f>
      </c>
    </row>
    <row r="1217">
      <c r="A1217" s="4"/>
      <c r="C1217" s="5"/>
      <c r="H1217" s="6">
        <f>IF(D1217="","",IFERROR(IF(EXACT(VLOOKUP(D1217,Categories!$A$2:$A$16,1,FALSE),D1217),VLOOKUP(D1217,Categories!$A$2:$B$16,2,FALSE),"Fix the capitals"),"Check the category"))</f>
      </c>
      <c r="I1217" s="6">
        <f>IF(C1217="","",IF(C1217&lt;0,"Refund","Debit"))</f>
      </c>
    </row>
    <row r="1218">
      <c r="A1218" s="4"/>
      <c r="C1218" s="5"/>
      <c r="H1218" s="6">
        <f>IF(D1218="","",IFERROR(IF(EXACT(VLOOKUP(D1218,Categories!$A$2:$A$16,1,FALSE),D1218),VLOOKUP(D1218,Categories!$A$2:$B$16,2,FALSE),"Fix the capitals"),"Check the category"))</f>
      </c>
      <c r="I1218" s="6">
        <f>IF(C1218="","",IF(C1218&lt;0,"Refund","Debit"))</f>
      </c>
    </row>
    <row r="1219">
      <c r="A1219" s="4"/>
      <c r="C1219" s="5"/>
      <c r="H1219" s="6">
        <f>IF(D1219="","",IFERROR(IF(EXACT(VLOOKUP(D1219,Categories!$A$2:$A$16,1,FALSE),D1219),VLOOKUP(D1219,Categories!$A$2:$B$16,2,FALSE),"Fix the capitals"),"Check the category"))</f>
      </c>
      <c r="I1219" s="6">
        <f>IF(C1219="","",IF(C1219&lt;0,"Refund","Debit"))</f>
      </c>
    </row>
    <row r="1220">
      <c r="A1220" s="4"/>
      <c r="C1220" s="5"/>
      <c r="H1220" s="6">
        <f>IF(D1220="","",IFERROR(IF(EXACT(VLOOKUP(D1220,Categories!$A$2:$A$16,1,FALSE),D1220),VLOOKUP(D1220,Categories!$A$2:$B$16,2,FALSE),"Fix the capitals"),"Check the category"))</f>
      </c>
      <c r="I1220" s="6">
        <f>IF(C1220="","",IF(C1220&lt;0,"Refund","Debit"))</f>
      </c>
    </row>
    <row r="1221">
      <c r="A1221" s="4"/>
      <c r="C1221" s="5"/>
      <c r="H1221" s="6">
        <f>IF(D1221="","",IFERROR(IF(EXACT(VLOOKUP(D1221,Categories!$A$2:$A$16,1,FALSE),D1221),VLOOKUP(D1221,Categories!$A$2:$B$16,2,FALSE),"Fix the capitals"),"Check the category"))</f>
      </c>
      <c r="I1221" s="6">
        <f>IF(C1221="","",IF(C1221&lt;0,"Refund","Debit"))</f>
      </c>
    </row>
    <row r="1222">
      <c r="A1222" s="4"/>
      <c r="C1222" s="5"/>
      <c r="H1222" s="6">
        <f>IF(D1222="","",IFERROR(IF(EXACT(VLOOKUP(D1222,Categories!$A$2:$A$16,1,FALSE),D1222),VLOOKUP(D1222,Categories!$A$2:$B$16,2,FALSE),"Fix the capitals"),"Check the category"))</f>
      </c>
      <c r="I1222" s="6">
        <f>IF(C1222="","",IF(C1222&lt;0,"Refund","Debit"))</f>
      </c>
    </row>
    <row r="1223">
      <c r="A1223" s="4"/>
      <c r="C1223" s="5"/>
      <c r="H1223" s="6">
        <f>IF(D1223="","",IFERROR(IF(EXACT(VLOOKUP(D1223,Categories!$A$2:$A$16,1,FALSE),D1223),VLOOKUP(D1223,Categories!$A$2:$B$16,2,FALSE),"Fix the capitals"),"Check the category"))</f>
      </c>
      <c r="I1223" s="6">
        <f>IF(C1223="","",IF(C1223&lt;0,"Refund","Debit"))</f>
      </c>
    </row>
    <row r="1224">
      <c r="A1224" s="4"/>
      <c r="C1224" s="5"/>
      <c r="H1224" s="6">
        <f>IF(D1224="","",IFERROR(IF(EXACT(VLOOKUP(D1224,Categories!$A$2:$A$16,1,FALSE),D1224),VLOOKUP(D1224,Categories!$A$2:$B$16,2,FALSE),"Fix the capitals"),"Check the category"))</f>
      </c>
      <c r="I1224" s="6">
        <f>IF(C1224="","",IF(C1224&lt;0,"Refund","Debit"))</f>
      </c>
    </row>
    <row r="1225">
      <c r="A1225" s="4"/>
      <c r="C1225" s="5"/>
      <c r="H1225" s="6">
        <f>IF(D1225="","",IFERROR(IF(EXACT(VLOOKUP(D1225,Categories!$A$2:$A$16,1,FALSE),D1225),VLOOKUP(D1225,Categories!$A$2:$B$16,2,FALSE),"Fix the capitals"),"Check the category"))</f>
      </c>
      <c r="I1225" s="6">
        <f>IF(C1225="","",IF(C1225&lt;0,"Refund","Debit"))</f>
      </c>
    </row>
    <row r="1226">
      <c r="A1226" s="4"/>
      <c r="C1226" s="5"/>
      <c r="H1226" s="6">
        <f>IF(D1226="","",IFERROR(IF(EXACT(VLOOKUP(D1226,Categories!$A$2:$A$16,1,FALSE),D1226),VLOOKUP(D1226,Categories!$A$2:$B$16,2,FALSE),"Fix the capitals"),"Check the category"))</f>
      </c>
      <c r="I1226" s="6">
        <f>IF(C1226="","",IF(C1226&lt;0,"Refund","Debit"))</f>
      </c>
    </row>
    <row r="1227">
      <c r="A1227" s="4"/>
      <c r="C1227" s="5"/>
      <c r="H1227" s="6">
        <f>IF(D1227="","",IFERROR(IF(EXACT(VLOOKUP(D1227,Categories!$A$2:$A$16,1,FALSE),D1227),VLOOKUP(D1227,Categories!$A$2:$B$16,2,FALSE),"Fix the capitals"),"Check the category"))</f>
      </c>
      <c r="I1227" s="6">
        <f>IF(C1227="","",IF(C1227&lt;0,"Refund","Debit"))</f>
      </c>
    </row>
    <row r="1228">
      <c r="A1228" s="4"/>
      <c r="C1228" s="5"/>
      <c r="H1228" s="6">
        <f>IF(D1228="","",IFERROR(IF(EXACT(VLOOKUP(D1228,Categories!$A$2:$A$16,1,FALSE),D1228),VLOOKUP(D1228,Categories!$A$2:$B$16,2,FALSE),"Fix the capitals"),"Check the category"))</f>
      </c>
      <c r="I1228" s="6">
        <f>IF(C1228="","",IF(C1228&lt;0,"Refund","Debit"))</f>
      </c>
    </row>
    <row r="1229">
      <c r="A1229" s="4"/>
      <c r="C1229" s="5"/>
      <c r="H1229" s="6">
        <f>IF(D1229="","",IFERROR(IF(EXACT(VLOOKUP(D1229,Categories!$A$2:$A$16,1,FALSE),D1229),VLOOKUP(D1229,Categories!$A$2:$B$16,2,FALSE),"Fix the capitals"),"Check the category"))</f>
      </c>
      <c r="I1229" s="6">
        <f>IF(C1229="","",IF(C1229&lt;0,"Refund","Debit"))</f>
      </c>
    </row>
    <row r="1230">
      <c r="A1230" s="4"/>
      <c r="C1230" s="5"/>
      <c r="H1230" s="6">
        <f>IF(D1230="","",IFERROR(IF(EXACT(VLOOKUP(D1230,Categories!$A$2:$A$16,1,FALSE),D1230),VLOOKUP(D1230,Categories!$A$2:$B$16,2,FALSE),"Fix the capitals"),"Check the category"))</f>
      </c>
      <c r="I1230" s="6">
        <f>IF(C1230="","",IF(C1230&lt;0,"Refund","Debit"))</f>
      </c>
    </row>
    <row r="1231">
      <c r="A1231" s="4"/>
      <c r="C1231" s="5"/>
      <c r="H1231" s="6">
        <f>IF(D1231="","",IFERROR(IF(EXACT(VLOOKUP(D1231,Categories!$A$2:$A$16,1,FALSE),D1231),VLOOKUP(D1231,Categories!$A$2:$B$16,2,FALSE),"Fix the capitals"),"Check the category"))</f>
      </c>
      <c r="I1231" s="6">
        <f>IF(C1231="","",IF(C1231&lt;0,"Refund","Debit"))</f>
      </c>
    </row>
    <row r="1232">
      <c r="A1232" s="4"/>
      <c r="C1232" s="5"/>
      <c r="H1232" s="6">
        <f>IF(D1232="","",IFERROR(IF(EXACT(VLOOKUP(D1232,Categories!$A$2:$A$16,1,FALSE),D1232),VLOOKUP(D1232,Categories!$A$2:$B$16,2,FALSE),"Fix the capitals"),"Check the category"))</f>
      </c>
      <c r="I1232" s="6">
        <f>IF(C1232="","",IF(C1232&lt;0,"Refund","Debit"))</f>
      </c>
    </row>
    <row r="1233">
      <c r="A1233" s="4"/>
      <c r="C1233" s="5"/>
      <c r="H1233" s="6">
        <f>IF(D1233="","",IFERROR(IF(EXACT(VLOOKUP(D1233,Categories!$A$2:$A$16,1,FALSE),D1233),VLOOKUP(D1233,Categories!$A$2:$B$16,2,FALSE),"Fix the capitals"),"Check the category"))</f>
      </c>
      <c r="I1233" s="6">
        <f>IF(C1233="","",IF(C1233&lt;0,"Refund","Debit"))</f>
      </c>
    </row>
    <row r="1234">
      <c r="A1234" s="4"/>
      <c r="C1234" s="5"/>
      <c r="H1234" s="6">
        <f>IF(D1234="","",IFERROR(IF(EXACT(VLOOKUP(D1234,Categories!$A$2:$A$16,1,FALSE),D1234),VLOOKUP(D1234,Categories!$A$2:$B$16,2,FALSE),"Fix the capitals"),"Check the category"))</f>
      </c>
      <c r="I1234" s="6">
        <f>IF(C1234="","",IF(C1234&lt;0,"Refund","Debit"))</f>
      </c>
    </row>
    <row r="1235">
      <c r="A1235" s="4"/>
      <c r="C1235" s="5"/>
      <c r="H1235" s="6">
        <f>IF(D1235="","",IFERROR(IF(EXACT(VLOOKUP(D1235,Categories!$A$2:$A$16,1,FALSE),D1235),VLOOKUP(D1235,Categories!$A$2:$B$16,2,FALSE),"Fix the capitals"),"Check the category"))</f>
      </c>
      <c r="I1235" s="6">
        <f>IF(C1235="","",IF(C1235&lt;0,"Refund","Debit"))</f>
      </c>
    </row>
    <row r="1236">
      <c r="A1236" s="4"/>
      <c r="C1236" s="5"/>
      <c r="H1236" s="6">
        <f>IF(D1236="","",IFERROR(IF(EXACT(VLOOKUP(D1236,Categories!$A$2:$A$16,1,FALSE),D1236),VLOOKUP(D1236,Categories!$A$2:$B$16,2,FALSE),"Fix the capitals"),"Check the category"))</f>
      </c>
      <c r="I1236" s="6">
        <f>IF(C1236="","",IF(C1236&lt;0,"Refund","Debit"))</f>
      </c>
    </row>
    <row r="1237">
      <c r="A1237" s="4"/>
      <c r="C1237" s="5"/>
      <c r="H1237" s="6">
        <f>IF(D1237="","",IFERROR(IF(EXACT(VLOOKUP(D1237,Categories!$A$2:$A$16,1,FALSE),D1237),VLOOKUP(D1237,Categories!$A$2:$B$16,2,FALSE),"Fix the capitals"),"Check the category"))</f>
      </c>
      <c r="I1237" s="6">
        <f>IF(C1237="","",IF(C1237&lt;0,"Refund","Debit"))</f>
      </c>
    </row>
    <row r="1238">
      <c r="A1238" s="4"/>
      <c r="C1238" s="5"/>
      <c r="H1238" s="6">
        <f>IF(D1238="","",IFERROR(IF(EXACT(VLOOKUP(D1238,Categories!$A$2:$A$16,1,FALSE),D1238),VLOOKUP(D1238,Categories!$A$2:$B$16,2,FALSE),"Fix the capitals"),"Check the category"))</f>
      </c>
      <c r="I1238" s="6">
        <f>IF(C1238="","",IF(C1238&lt;0,"Refund","Debit"))</f>
      </c>
    </row>
    <row r="1239">
      <c r="A1239" s="4"/>
      <c r="C1239" s="5"/>
      <c r="H1239" s="6">
        <f>IF(D1239="","",IFERROR(IF(EXACT(VLOOKUP(D1239,Categories!$A$2:$A$16,1,FALSE),D1239),VLOOKUP(D1239,Categories!$A$2:$B$16,2,FALSE),"Fix the capitals"),"Check the category"))</f>
      </c>
      <c r="I1239" s="6">
        <f>IF(C1239="","",IF(C1239&lt;0,"Refund","Debit"))</f>
      </c>
    </row>
    <row r="1240">
      <c r="A1240" s="4"/>
      <c r="C1240" s="5"/>
      <c r="H1240" s="6">
        <f>IF(D1240="","",IFERROR(IF(EXACT(VLOOKUP(D1240,Categories!$A$2:$A$16,1,FALSE),D1240),VLOOKUP(D1240,Categories!$A$2:$B$16,2,FALSE),"Fix the capitals"),"Check the category"))</f>
      </c>
      <c r="I1240" s="6">
        <f>IF(C1240="","",IF(C1240&lt;0,"Refund","Debit"))</f>
      </c>
    </row>
    <row r="1241">
      <c r="A1241" s="4"/>
      <c r="C1241" s="5"/>
      <c r="H1241" s="6">
        <f>IF(D1241="","",IFERROR(IF(EXACT(VLOOKUP(D1241,Categories!$A$2:$A$16,1,FALSE),D1241),VLOOKUP(D1241,Categories!$A$2:$B$16,2,FALSE),"Fix the capitals"),"Check the category"))</f>
      </c>
      <c r="I1241" s="6">
        <f>IF(C1241="","",IF(C1241&lt;0,"Refund","Debit"))</f>
      </c>
    </row>
    <row r="1242">
      <c r="A1242" s="4"/>
      <c r="C1242" s="5"/>
      <c r="H1242" s="6">
        <f>IF(D1242="","",IFERROR(IF(EXACT(VLOOKUP(D1242,Categories!$A$2:$A$16,1,FALSE),D1242),VLOOKUP(D1242,Categories!$A$2:$B$16,2,FALSE),"Fix the capitals"),"Check the category"))</f>
      </c>
      <c r="I1242" s="6">
        <f>IF(C1242="","",IF(C1242&lt;0,"Refund","Debit"))</f>
      </c>
    </row>
    <row r="1243">
      <c r="A1243" s="4"/>
      <c r="C1243" s="5"/>
      <c r="H1243" s="6">
        <f>IF(D1243="","",IFERROR(IF(EXACT(VLOOKUP(D1243,Categories!$A$2:$A$16,1,FALSE),D1243),VLOOKUP(D1243,Categories!$A$2:$B$16,2,FALSE),"Fix the capitals"),"Check the category"))</f>
      </c>
      <c r="I1243" s="6">
        <f>IF(C1243="","",IF(C1243&lt;0,"Refund","Debit"))</f>
      </c>
    </row>
    <row r="1244">
      <c r="A1244" s="4"/>
      <c r="C1244" s="5"/>
      <c r="H1244" s="6">
        <f>IF(D1244="","",IFERROR(IF(EXACT(VLOOKUP(D1244,Categories!$A$2:$A$16,1,FALSE),D1244),VLOOKUP(D1244,Categories!$A$2:$B$16,2,FALSE),"Fix the capitals"),"Check the category"))</f>
      </c>
      <c r="I1244" s="6">
        <f>IF(C1244="","",IF(C1244&lt;0,"Refund","Debit"))</f>
      </c>
    </row>
    <row r="1245">
      <c r="A1245" s="4"/>
      <c r="C1245" s="5"/>
      <c r="H1245" s="6">
        <f>IF(D1245="","",IFERROR(IF(EXACT(VLOOKUP(D1245,Categories!$A$2:$A$16,1,FALSE),D1245),VLOOKUP(D1245,Categories!$A$2:$B$16,2,FALSE),"Fix the capitals"),"Check the category"))</f>
      </c>
      <c r="I1245" s="6">
        <f>IF(C1245="","",IF(C1245&lt;0,"Refund","Debit"))</f>
      </c>
    </row>
    <row r="1246">
      <c r="A1246" s="4"/>
      <c r="C1246" s="5"/>
      <c r="H1246" s="6">
        <f>IF(D1246="","",IFERROR(IF(EXACT(VLOOKUP(D1246,Categories!$A$2:$A$16,1,FALSE),D1246),VLOOKUP(D1246,Categories!$A$2:$B$16,2,FALSE),"Fix the capitals"),"Check the category"))</f>
      </c>
      <c r="I1246" s="6">
        <f>IF(C1246="","",IF(C1246&lt;0,"Refund","Debit"))</f>
      </c>
    </row>
    <row r="1247">
      <c r="A1247" s="4"/>
      <c r="C1247" s="5"/>
      <c r="H1247" s="6">
        <f>IF(D1247="","",IFERROR(IF(EXACT(VLOOKUP(D1247,Categories!$A$2:$A$16,1,FALSE),D1247),VLOOKUP(D1247,Categories!$A$2:$B$16,2,FALSE),"Fix the capitals"),"Check the category"))</f>
      </c>
      <c r="I1247" s="6">
        <f>IF(C1247="","",IF(C1247&lt;0,"Refund","Debit"))</f>
      </c>
    </row>
    <row r="1248">
      <c r="A1248" s="4"/>
      <c r="C1248" s="5"/>
      <c r="H1248" s="6">
        <f>IF(D1248="","",IFERROR(IF(EXACT(VLOOKUP(D1248,Categories!$A$2:$A$16,1,FALSE),D1248),VLOOKUP(D1248,Categories!$A$2:$B$16,2,FALSE),"Fix the capitals"),"Check the category"))</f>
      </c>
      <c r="I1248" s="6">
        <f>IF(C1248="","",IF(C1248&lt;0,"Refund","Debit"))</f>
      </c>
    </row>
    <row r="1249">
      <c r="A1249" s="4"/>
      <c r="C1249" s="5"/>
      <c r="H1249" s="6">
        <f>IF(D1249="","",IFERROR(IF(EXACT(VLOOKUP(D1249,Categories!$A$2:$A$16,1,FALSE),D1249),VLOOKUP(D1249,Categories!$A$2:$B$16,2,FALSE),"Fix the capitals"),"Check the category"))</f>
      </c>
      <c r="I1249" s="6">
        <f>IF(C1249="","",IF(C1249&lt;0,"Refund","Debit"))</f>
      </c>
    </row>
    <row r="1250">
      <c r="A1250" s="4"/>
      <c r="C1250" s="5"/>
      <c r="H1250" s="6">
        <f>IF(D1250="","",IFERROR(IF(EXACT(VLOOKUP(D1250,Categories!$A$2:$A$16,1,FALSE),D1250),VLOOKUP(D1250,Categories!$A$2:$B$16,2,FALSE),"Fix the capitals"),"Check the category"))</f>
      </c>
      <c r="I1250" s="6">
        <f>IF(C1250="","",IF(C1250&lt;0,"Refund","Debit"))</f>
      </c>
    </row>
    <row r="1251">
      <c r="A1251" s="4"/>
      <c r="C1251" s="5"/>
      <c r="H1251" s="6">
        <f>IF(D1251="","",IFERROR(IF(EXACT(VLOOKUP(D1251,Categories!$A$2:$A$16,1,FALSE),D1251),VLOOKUP(D1251,Categories!$A$2:$B$16,2,FALSE),"Fix the capitals"),"Check the category"))</f>
      </c>
      <c r="I1251" s="6">
        <f>IF(C1251="","",IF(C1251&lt;0,"Refund","Debit"))</f>
      </c>
    </row>
    <row r="1252">
      <c r="A1252" s="4"/>
      <c r="C1252" s="5"/>
      <c r="H1252" s="6">
        <f>IF(D1252="","",IFERROR(IF(EXACT(VLOOKUP(D1252,Categories!$A$2:$A$16,1,FALSE),D1252),VLOOKUP(D1252,Categories!$A$2:$B$16,2,FALSE),"Fix the capitals"),"Check the category"))</f>
      </c>
      <c r="I1252" s="6">
        <f>IF(C1252="","",IF(C1252&lt;0,"Refund","Debit"))</f>
      </c>
    </row>
    <row r="1253">
      <c r="A1253" s="4"/>
      <c r="C1253" s="5"/>
      <c r="H1253" s="6">
        <f>IF(D1253="","",IFERROR(IF(EXACT(VLOOKUP(D1253,Categories!$A$2:$A$16,1,FALSE),D1253),VLOOKUP(D1253,Categories!$A$2:$B$16,2,FALSE),"Fix the capitals"),"Check the category"))</f>
      </c>
      <c r="I1253" s="6">
        <f>IF(C1253="","",IF(C1253&lt;0,"Refund","Debit"))</f>
      </c>
    </row>
    <row r="1254">
      <c r="A1254" s="4"/>
      <c r="C1254" s="5"/>
      <c r="H1254" s="6">
        <f>IF(D1254="","",IFERROR(IF(EXACT(VLOOKUP(D1254,Categories!$A$2:$A$16,1,FALSE),D1254),VLOOKUP(D1254,Categories!$A$2:$B$16,2,FALSE),"Fix the capitals"),"Check the category"))</f>
      </c>
      <c r="I1254" s="6">
        <f>IF(C1254="","",IF(C1254&lt;0,"Refund","Debit"))</f>
      </c>
    </row>
    <row r="1255">
      <c r="A1255" s="4"/>
      <c r="C1255" s="5"/>
      <c r="H1255" s="6">
        <f>IF(D1255="","",IFERROR(IF(EXACT(VLOOKUP(D1255,Categories!$A$2:$A$16,1,FALSE),D1255),VLOOKUP(D1255,Categories!$A$2:$B$16,2,FALSE),"Fix the capitals"),"Check the category"))</f>
      </c>
      <c r="I1255" s="6">
        <f>IF(C1255="","",IF(C1255&lt;0,"Refund","Debit"))</f>
      </c>
    </row>
    <row r="1256">
      <c r="A1256" s="4"/>
      <c r="C1256" s="5"/>
      <c r="H1256" s="6">
        <f>IF(D1256="","",IFERROR(IF(EXACT(VLOOKUP(D1256,Categories!$A$2:$A$16,1,FALSE),D1256),VLOOKUP(D1256,Categories!$A$2:$B$16,2,FALSE),"Fix the capitals"),"Check the category"))</f>
      </c>
      <c r="I1256" s="6">
        <f>IF(C1256="","",IF(C1256&lt;0,"Refund","Debit"))</f>
      </c>
    </row>
    <row r="1257">
      <c r="A1257" s="4"/>
      <c r="C1257" s="5"/>
      <c r="H1257" s="6">
        <f>IF(D1257="","",IFERROR(IF(EXACT(VLOOKUP(D1257,Categories!$A$2:$A$16,1,FALSE),D1257),VLOOKUP(D1257,Categories!$A$2:$B$16,2,FALSE),"Fix the capitals"),"Check the category"))</f>
      </c>
      <c r="I1257" s="6">
        <f>IF(C1257="","",IF(C1257&lt;0,"Refund","Debit"))</f>
      </c>
    </row>
    <row r="1258">
      <c r="A1258" s="4"/>
      <c r="C1258" s="5"/>
      <c r="H1258" s="6">
        <f>IF(D1258="","",IFERROR(IF(EXACT(VLOOKUP(D1258,Categories!$A$2:$A$16,1,FALSE),D1258),VLOOKUP(D1258,Categories!$A$2:$B$16,2,FALSE),"Fix the capitals"),"Check the category"))</f>
      </c>
      <c r="I1258" s="6">
        <f>IF(C1258="","",IF(C1258&lt;0,"Refund","Debit"))</f>
      </c>
    </row>
    <row r="1259">
      <c r="A1259" s="4"/>
      <c r="C1259" s="5"/>
      <c r="H1259" s="6">
        <f>IF(D1259="","",IFERROR(IF(EXACT(VLOOKUP(D1259,Categories!$A$2:$A$16,1,FALSE),D1259),VLOOKUP(D1259,Categories!$A$2:$B$16,2,FALSE),"Fix the capitals"),"Check the category"))</f>
      </c>
      <c r="I1259" s="6">
        <f>IF(C1259="","",IF(C1259&lt;0,"Refund","Debit"))</f>
      </c>
    </row>
    <row r="1260">
      <c r="A1260" s="4"/>
      <c r="C1260" s="5"/>
      <c r="H1260" s="6">
        <f>IF(D1260="","",IFERROR(IF(EXACT(VLOOKUP(D1260,Categories!$A$2:$A$16,1,FALSE),D1260),VLOOKUP(D1260,Categories!$A$2:$B$16,2,FALSE),"Fix the capitals"),"Check the category"))</f>
      </c>
      <c r="I1260" s="6">
        <f>IF(C1260="","",IF(C1260&lt;0,"Refund","Debit"))</f>
      </c>
    </row>
    <row r="1261">
      <c r="A1261" s="4"/>
      <c r="C1261" s="5"/>
      <c r="H1261" s="6">
        <f>IF(D1261="","",IFERROR(IF(EXACT(VLOOKUP(D1261,Categories!$A$2:$A$16,1,FALSE),D1261),VLOOKUP(D1261,Categories!$A$2:$B$16,2,FALSE),"Fix the capitals"),"Check the category"))</f>
      </c>
      <c r="I1261" s="6">
        <f>IF(C1261="","",IF(C1261&lt;0,"Refund","Debit"))</f>
      </c>
    </row>
    <row r="1262">
      <c r="A1262" s="4"/>
      <c r="C1262" s="5"/>
      <c r="H1262" s="6">
        <f>IF(D1262="","",IFERROR(IF(EXACT(VLOOKUP(D1262,Categories!$A$2:$A$16,1,FALSE),D1262),VLOOKUP(D1262,Categories!$A$2:$B$16,2,FALSE),"Fix the capitals"),"Check the category"))</f>
      </c>
      <c r="I1262" s="6">
        <f>IF(C1262="","",IF(C1262&lt;0,"Refund","Debit"))</f>
      </c>
    </row>
    <row r="1263">
      <c r="A1263" s="4"/>
      <c r="C1263" s="5"/>
      <c r="H1263" s="6">
        <f>IF(D1263="","",IFERROR(IF(EXACT(VLOOKUP(D1263,Categories!$A$2:$A$16,1,FALSE),D1263),VLOOKUP(D1263,Categories!$A$2:$B$16,2,FALSE),"Fix the capitals"),"Check the category"))</f>
      </c>
      <c r="I1263" s="6">
        <f>IF(C1263="","",IF(C1263&lt;0,"Refund","Debit"))</f>
      </c>
    </row>
    <row r="1264">
      <c r="A1264" s="4"/>
      <c r="C1264" s="5"/>
      <c r="H1264" s="6">
        <f>IF(D1264="","",IFERROR(IF(EXACT(VLOOKUP(D1264,Categories!$A$2:$A$16,1,FALSE),D1264),VLOOKUP(D1264,Categories!$A$2:$B$16,2,FALSE),"Fix the capitals"),"Check the category"))</f>
      </c>
      <c r="I1264" s="6">
        <f>IF(C1264="","",IF(C1264&lt;0,"Refund","Debit"))</f>
      </c>
    </row>
    <row r="1265">
      <c r="A1265" s="4"/>
      <c r="C1265" s="5"/>
      <c r="H1265" s="6">
        <f>IF(D1265="","",IFERROR(IF(EXACT(VLOOKUP(D1265,Categories!$A$2:$A$16,1,FALSE),D1265),VLOOKUP(D1265,Categories!$A$2:$B$16,2,FALSE),"Fix the capitals"),"Check the category"))</f>
      </c>
      <c r="I1265" s="6">
        <f>IF(C1265="","",IF(C1265&lt;0,"Refund","Debit"))</f>
      </c>
    </row>
    <row r="1266">
      <c r="A1266" s="4"/>
      <c r="C1266" s="5"/>
      <c r="H1266" s="6">
        <f>IF(D1266="","",IFERROR(IF(EXACT(VLOOKUP(D1266,Categories!$A$2:$A$16,1,FALSE),D1266),VLOOKUP(D1266,Categories!$A$2:$B$16,2,FALSE),"Fix the capitals"),"Check the category"))</f>
      </c>
      <c r="I1266" s="6">
        <f>IF(C1266="","",IF(C1266&lt;0,"Refund","Debit"))</f>
      </c>
    </row>
    <row r="1267">
      <c r="A1267" s="4"/>
      <c r="C1267" s="5"/>
      <c r="H1267" s="6">
        <f>IF(D1267="","",IFERROR(IF(EXACT(VLOOKUP(D1267,Categories!$A$2:$A$16,1,FALSE),D1267),VLOOKUP(D1267,Categories!$A$2:$B$16,2,FALSE),"Fix the capitals"),"Check the category"))</f>
      </c>
      <c r="I1267" s="6">
        <f>IF(C1267="","",IF(C1267&lt;0,"Refund","Debit"))</f>
      </c>
    </row>
    <row r="1268">
      <c r="A1268" s="4"/>
      <c r="C1268" s="5"/>
      <c r="H1268" s="6">
        <f>IF(D1268="","",IFERROR(IF(EXACT(VLOOKUP(D1268,Categories!$A$2:$A$16,1,FALSE),D1268),VLOOKUP(D1268,Categories!$A$2:$B$16,2,FALSE),"Fix the capitals"),"Check the category"))</f>
      </c>
      <c r="I1268" s="6">
        <f>IF(C1268="","",IF(C1268&lt;0,"Refund","Debit"))</f>
      </c>
    </row>
    <row r="1269">
      <c r="A1269" s="4"/>
      <c r="C1269" s="5"/>
      <c r="H1269" s="6">
        <f>IF(D1269="","",IFERROR(IF(EXACT(VLOOKUP(D1269,Categories!$A$2:$A$16,1,FALSE),D1269),VLOOKUP(D1269,Categories!$A$2:$B$16,2,FALSE),"Fix the capitals"),"Check the category"))</f>
      </c>
      <c r="I1269" s="6">
        <f>IF(C1269="","",IF(C1269&lt;0,"Refund","Debit"))</f>
      </c>
    </row>
    <row r="1270">
      <c r="A1270" s="4"/>
      <c r="C1270" s="5"/>
      <c r="H1270" s="6">
        <f>IF(D1270="","",IFERROR(IF(EXACT(VLOOKUP(D1270,Categories!$A$2:$A$16,1,FALSE),D1270),VLOOKUP(D1270,Categories!$A$2:$B$16,2,FALSE),"Fix the capitals"),"Check the category"))</f>
      </c>
      <c r="I1270" s="6">
        <f>IF(C1270="","",IF(C1270&lt;0,"Refund","Debit"))</f>
      </c>
    </row>
    <row r="1271">
      <c r="A1271" s="4"/>
      <c r="C1271" s="5"/>
      <c r="H1271" s="6">
        <f>IF(D1271="","",IFERROR(IF(EXACT(VLOOKUP(D1271,Categories!$A$2:$A$16,1,FALSE),D1271),VLOOKUP(D1271,Categories!$A$2:$B$16,2,FALSE),"Fix the capitals"),"Check the category"))</f>
      </c>
      <c r="I1271" s="6">
        <f>IF(C1271="","",IF(C1271&lt;0,"Refund","Debit"))</f>
      </c>
    </row>
    <row r="1272">
      <c r="A1272" s="4"/>
      <c r="C1272" s="5"/>
      <c r="H1272" s="6">
        <f>IF(D1272="","",IFERROR(IF(EXACT(VLOOKUP(D1272,Categories!$A$2:$A$16,1,FALSE),D1272),VLOOKUP(D1272,Categories!$A$2:$B$16,2,FALSE),"Fix the capitals"),"Check the category"))</f>
      </c>
      <c r="I1272" s="6">
        <f>IF(C1272="","",IF(C1272&lt;0,"Refund","Debit"))</f>
      </c>
    </row>
    <row r="1273">
      <c r="A1273" s="4"/>
      <c r="C1273" s="5"/>
      <c r="H1273" s="6">
        <f>IF(D1273="","",IFERROR(IF(EXACT(VLOOKUP(D1273,Categories!$A$2:$A$16,1,FALSE),D1273),VLOOKUP(D1273,Categories!$A$2:$B$16,2,FALSE),"Fix the capitals"),"Check the category"))</f>
      </c>
      <c r="I1273" s="6">
        <f>IF(C1273="","",IF(C1273&lt;0,"Refund","Debit"))</f>
      </c>
    </row>
    <row r="1274">
      <c r="A1274" s="4"/>
      <c r="C1274" s="5"/>
      <c r="H1274" s="6">
        <f>IF(D1274="","",IFERROR(IF(EXACT(VLOOKUP(D1274,Categories!$A$2:$A$16,1,FALSE),D1274),VLOOKUP(D1274,Categories!$A$2:$B$16,2,FALSE),"Fix the capitals"),"Check the category"))</f>
      </c>
      <c r="I1274" s="6">
        <f>IF(C1274="","",IF(C1274&lt;0,"Refund","Debit"))</f>
      </c>
    </row>
    <row r="1275">
      <c r="A1275" s="4"/>
      <c r="C1275" s="5"/>
      <c r="H1275" s="6">
        <f>IF(D1275="","",IFERROR(IF(EXACT(VLOOKUP(D1275,Categories!$A$2:$A$16,1,FALSE),D1275),VLOOKUP(D1275,Categories!$A$2:$B$16,2,FALSE),"Fix the capitals"),"Check the category"))</f>
      </c>
      <c r="I1275" s="6">
        <f>IF(C1275="","",IF(C1275&lt;0,"Refund","Debit"))</f>
      </c>
    </row>
    <row r="1276">
      <c r="A1276" s="4"/>
      <c r="C1276" s="5"/>
      <c r="H1276" s="6">
        <f>IF(D1276="","",IFERROR(IF(EXACT(VLOOKUP(D1276,Categories!$A$2:$A$16,1,FALSE),D1276),VLOOKUP(D1276,Categories!$A$2:$B$16,2,FALSE),"Fix the capitals"),"Check the category"))</f>
      </c>
      <c r="I1276" s="6">
        <f>IF(C1276="","",IF(C1276&lt;0,"Refund","Debit"))</f>
      </c>
    </row>
    <row r="1277">
      <c r="A1277" s="4"/>
      <c r="C1277" s="5"/>
      <c r="H1277" s="6">
        <f>IF(D1277="","",IFERROR(IF(EXACT(VLOOKUP(D1277,Categories!$A$2:$A$16,1,FALSE),D1277),VLOOKUP(D1277,Categories!$A$2:$B$16,2,FALSE),"Fix the capitals"),"Check the category"))</f>
      </c>
      <c r="I1277" s="6">
        <f>IF(C1277="","",IF(C1277&lt;0,"Refund","Debit"))</f>
      </c>
    </row>
    <row r="1278">
      <c r="A1278" s="4"/>
      <c r="C1278" s="5"/>
      <c r="H1278" s="6">
        <f>IF(D1278="","",IFERROR(IF(EXACT(VLOOKUP(D1278,Categories!$A$2:$A$16,1,FALSE),D1278),VLOOKUP(D1278,Categories!$A$2:$B$16,2,FALSE),"Fix the capitals"),"Check the category"))</f>
      </c>
      <c r="I1278" s="6">
        <f>IF(C1278="","",IF(C1278&lt;0,"Refund","Debit"))</f>
      </c>
    </row>
    <row r="1279">
      <c r="A1279" s="4"/>
      <c r="C1279" s="5"/>
      <c r="H1279" s="6">
        <f>IF(D1279="","",IFERROR(IF(EXACT(VLOOKUP(D1279,Categories!$A$2:$A$16,1,FALSE),D1279),VLOOKUP(D1279,Categories!$A$2:$B$16,2,FALSE),"Fix the capitals"),"Check the category"))</f>
      </c>
      <c r="I1279" s="6">
        <f>IF(C1279="","",IF(C1279&lt;0,"Refund","Debit"))</f>
      </c>
    </row>
    <row r="1280">
      <c r="A1280" s="4"/>
      <c r="C1280" s="5"/>
      <c r="H1280" s="6">
        <f>IF(D1280="","",IFERROR(IF(EXACT(VLOOKUP(D1280,Categories!$A$2:$A$16,1,FALSE),D1280),VLOOKUP(D1280,Categories!$A$2:$B$16,2,FALSE),"Fix the capitals"),"Check the category"))</f>
      </c>
      <c r="I1280" s="6">
        <f>IF(C1280="","",IF(C1280&lt;0,"Refund","Debit"))</f>
      </c>
    </row>
    <row r="1281">
      <c r="A1281" s="4"/>
      <c r="C1281" s="5"/>
      <c r="H1281" s="6">
        <f>IF(D1281="","",IFERROR(IF(EXACT(VLOOKUP(D1281,Categories!$A$2:$A$16,1,FALSE),D1281),VLOOKUP(D1281,Categories!$A$2:$B$16,2,FALSE),"Fix the capitals"),"Check the category"))</f>
      </c>
      <c r="I1281" s="6">
        <f>IF(C1281="","",IF(C1281&lt;0,"Refund","Debit"))</f>
      </c>
    </row>
    <row r="1282">
      <c r="A1282" s="4"/>
      <c r="C1282" s="5"/>
      <c r="H1282" s="6">
        <f>IF(D1282="","",IFERROR(IF(EXACT(VLOOKUP(D1282,Categories!$A$2:$A$16,1,FALSE),D1282),VLOOKUP(D1282,Categories!$A$2:$B$16,2,FALSE),"Fix the capitals"),"Check the category"))</f>
      </c>
      <c r="I1282" s="6">
        <f>IF(C1282="","",IF(C1282&lt;0,"Refund","Debit"))</f>
      </c>
    </row>
    <row r="1283">
      <c r="A1283" s="4"/>
      <c r="C1283" s="5"/>
      <c r="H1283" s="6">
        <f>IF(D1283="","",IFERROR(IF(EXACT(VLOOKUP(D1283,Categories!$A$2:$A$16,1,FALSE),D1283),VLOOKUP(D1283,Categories!$A$2:$B$16,2,FALSE),"Fix the capitals"),"Check the category"))</f>
      </c>
      <c r="I1283" s="6">
        <f>IF(C1283="","",IF(C1283&lt;0,"Refund","Debit"))</f>
      </c>
    </row>
    <row r="1284">
      <c r="A1284" s="4"/>
      <c r="C1284" s="5"/>
      <c r="H1284" s="6">
        <f>IF(D1284="","",IFERROR(IF(EXACT(VLOOKUP(D1284,Categories!$A$2:$A$16,1,FALSE),D1284),VLOOKUP(D1284,Categories!$A$2:$B$16,2,FALSE),"Fix the capitals"),"Check the category"))</f>
      </c>
      <c r="I1284" s="6">
        <f>IF(C1284="","",IF(C1284&lt;0,"Refund","Debit"))</f>
      </c>
    </row>
    <row r="1285">
      <c r="A1285" s="4"/>
      <c r="C1285" s="5"/>
      <c r="H1285" s="6">
        <f>IF(D1285="","",IFERROR(IF(EXACT(VLOOKUP(D1285,Categories!$A$2:$A$16,1,FALSE),D1285),VLOOKUP(D1285,Categories!$A$2:$B$16,2,FALSE),"Fix the capitals"),"Check the category"))</f>
      </c>
      <c r="I1285" s="6">
        <f>IF(C1285="","",IF(C1285&lt;0,"Refund","Debit"))</f>
      </c>
    </row>
    <row r="1286">
      <c r="A1286" s="4"/>
      <c r="C1286" s="5"/>
      <c r="H1286" s="6">
        <f>IF(D1286="","",IFERROR(IF(EXACT(VLOOKUP(D1286,Categories!$A$2:$A$16,1,FALSE),D1286),VLOOKUP(D1286,Categories!$A$2:$B$16,2,FALSE),"Fix the capitals"),"Check the category"))</f>
      </c>
      <c r="I1286" s="6">
        <f>IF(C1286="","",IF(C1286&lt;0,"Refund","Debit"))</f>
      </c>
    </row>
    <row r="1287">
      <c r="A1287" s="4"/>
      <c r="C1287" s="5"/>
      <c r="H1287" s="6">
        <f>IF(D1287="","",IFERROR(IF(EXACT(VLOOKUP(D1287,Categories!$A$2:$A$16,1,FALSE),D1287),VLOOKUP(D1287,Categories!$A$2:$B$16,2,FALSE),"Fix the capitals"),"Check the category"))</f>
      </c>
      <c r="I1287" s="6">
        <f>IF(C1287="","",IF(C1287&lt;0,"Refund","Debit"))</f>
      </c>
    </row>
    <row r="1288">
      <c r="A1288" s="4"/>
      <c r="C1288" s="5"/>
      <c r="H1288" s="6">
        <f>IF(D1288="","",IFERROR(IF(EXACT(VLOOKUP(D1288,Categories!$A$2:$A$16,1,FALSE),D1288),VLOOKUP(D1288,Categories!$A$2:$B$16,2,FALSE),"Fix the capitals"),"Check the category"))</f>
      </c>
      <c r="I1288" s="6">
        <f>IF(C1288="","",IF(C1288&lt;0,"Refund","Debit"))</f>
      </c>
    </row>
    <row r="1289">
      <c r="A1289" s="4"/>
      <c r="C1289" s="5"/>
      <c r="H1289" s="6">
        <f>IF(D1289="","",IFERROR(IF(EXACT(VLOOKUP(D1289,Categories!$A$2:$A$16,1,FALSE),D1289),VLOOKUP(D1289,Categories!$A$2:$B$16,2,FALSE),"Fix the capitals"),"Check the category"))</f>
      </c>
      <c r="I1289" s="6">
        <f>IF(C1289="","",IF(C1289&lt;0,"Refund","Debit"))</f>
      </c>
    </row>
    <row r="1290">
      <c r="A1290" s="4"/>
      <c r="C1290" s="5"/>
      <c r="H1290" s="6">
        <f>IF(D1290="","",IFERROR(IF(EXACT(VLOOKUP(D1290,Categories!$A$2:$A$16,1,FALSE),D1290),VLOOKUP(D1290,Categories!$A$2:$B$16,2,FALSE),"Fix the capitals"),"Check the category"))</f>
      </c>
      <c r="I1290" s="6">
        <f>IF(C1290="","",IF(C1290&lt;0,"Refund","Debit"))</f>
      </c>
    </row>
    <row r="1291">
      <c r="A1291" s="4"/>
      <c r="C1291" s="5"/>
      <c r="H1291" s="6">
        <f>IF(D1291="","",IFERROR(IF(EXACT(VLOOKUP(D1291,Categories!$A$2:$A$16,1,FALSE),D1291),VLOOKUP(D1291,Categories!$A$2:$B$16,2,FALSE),"Fix the capitals"),"Check the category"))</f>
      </c>
      <c r="I1291" s="6">
        <f>IF(C1291="","",IF(C1291&lt;0,"Refund","Debit"))</f>
      </c>
    </row>
    <row r="1292">
      <c r="A1292" s="4"/>
      <c r="C1292" s="5"/>
      <c r="H1292" s="6">
        <f>IF(D1292="","",IFERROR(IF(EXACT(VLOOKUP(D1292,Categories!$A$2:$A$16,1,FALSE),D1292),VLOOKUP(D1292,Categories!$A$2:$B$16,2,FALSE),"Fix the capitals"),"Check the category"))</f>
      </c>
      <c r="I1292" s="6">
        <f>IF(C1292="","",IF(C1292&lt;0,"Refund","Debit"))</f>
      </c>
    </row>
    <row r="1293">
      <c r="A1293" s="4"/>
      <c r="C1293" s="5"/>
      <c r="H1293" s="6">
        <f>IF(D1293="","",IFERROR(IF(EXACT(VLOOKUP(D1293,Categories!$A$2:$A$16,1,FALSE),D1293),VLOOKUP(D1293,Categories!$A$2:$B$16,2,FALSE),"Fix the capitals"),"Check the category"))</f>
      </c>
      <c r="I1293" s="6">
        <f>IF(C1293="","",IF(C1293&lt;0,"Refund","Debit"))</f>
      </c>
    </row>
    <row r="1294">
      <c r="A1294" s="4"/>
      <c r="C1294" s="5"/>
      <c r="H1294" s="6">
        <f>IF(D1294="","",IFERROR(IF(EXACT(VLOOKUP(D1294,Categories!$A$2:$A$16,1,FALSE),D1294),VLOOKUP(D1294,Categories!$A$2:$B$16,2,FALSE),"Fix the capitals"),"Check the category"))</f>
      </c>
      <c r="I1294" s="6">
        <f>IF(C1294="","",IF(C1294&lt;0,"Refund","Debit"))</f>
      </c>
    </row>
    <row r="1295">
      <c r="A1295" s="4"/>
      <c r="C1295" s="5"/>
      <c r="H1295" s="6">
        <f>IF(D1295="","",IFERROR(IF(EXACT(VLOOKUP(D1295,Categories!$A$2:$A$16,1,FALSE),D1295),VLOOKUP(D1295,Categories!$A$2:$B$16,2,FALSE),"Fix the capitals"),"Check the category"))</f>
      </c>
      <c r="I1295" s="6">
        <f>IF(C1295="","",IF(C1295&lt;0,"Refund","Debit"))</f>
      </c>
    </row>
    <row r="1296">
      <c r="A1296" s="4"/>
      <c r="C1296" s="5"/>
      <c r="H1296" s="6">
        <f>IF(D1296="","",IFERROR(IF(EXACT(VLOOKUP(D1296,Categories!$A$2:$A$16,1,FALSE),D1296),VLOOKUP(D1296,Categories!$A$2:$B$16,2,FALSE),"Fix the capitals"),"Check the category"))</f>
      </c>
      <c r="I1296" s="6">
        <f>IF(C1296="","",IF(C1296&lt;0,"Refund","Debit"))</f>
      </c>
    </row>
    <row r="1297">
      <c r="A1297" s="4"/>
      <c r="C1297" s="5"/>
      <c r="H1297" s="6">
        <f>IF(D1297="","",IFERROR(IF(EXACT(VLOOKUP(D1297,Categories!$A$2:$A$16,1,FALSE),D1297),VLOOKUP(D1297,Categories!$A$2:$B$16,2,FALSE),"Fix the capitals"),"Check the category"))</f>
      </c>
      <c r="I1297" s="6">
        <f>IF(C1297="","",IF(C1297&lt;0,"Refund","Debit"))</f>
      </c>
    </row>
    <row r="1298">
      <c r="A1298" s="4"/>
      <c r="C1298" s="5"/>
      <c r="H1298" s="6">
        <f>IF(D1298="","",IFERROR(IF(EXACT(VLOOKUP(D1298,Categories!$A$2:$A$16,1,FALSE),D1298),VLOOKUP(D1298,Categories!$A$2:$B$16,2,FALSE),"Fix the capitals"),"Check the category"))</f>
      </c>
      <c r="I1298" s="6">
        <f>IF(C1298="","",IF(C1298&lt;0,"Refund","Debit"))</f>
      </c>
    </row>
    <row r="1299">
      <c r="A1299" s="4"/>
      <c r="C1299" s="5"/>
      <c r="H1299" s="6">
        <f>IF(D1299="","",IFERROR(IF(EXACT(VLOOKUP(D1299,Categories!$A$2:$A$16,1,FALSE),D1299),VLOOKUP(D1299,Categories!$A$2:$B$16,2,FALSE),"Fix the capitals"),"Check the category"))</f>
      </c>
      <c r="I1299" s="6">
        <f>IF(C1299="","",IF(C1299&lt;0,"Refund","Debit"))</f>
      </c>
    </row>
    <row r="1300">
      <c r="A1300" s="4"/>
      <c r="C1300" s="5"/>
      <c r="H1300" s="6">
        <f>IF(D1300="","",IFERROR(IF(EXACT(VLOOKUP(D1300,Categories!$A$2:$A$16,1,FALSE),D1300),VLOOKUP(D1300,Categories!$A$2:$B$16,2,FALSE),"Fix the capitals"),"Check the category"))</f>
      </c>
      <c r="I1300" s="6">
        <f>IF(C1300="","",IF(C1300&lt;0,"Refund","Debit"))</f>
      </c>
    </row>
    <row r="1301">
      <c r="A1301" s="4"/>
      <c r="C1301" s="5"/>
      <c r="H1301" s="6">
        <f>IF(D1301="","",IFERROR(IF(EXACT(VLOOKUP(D1301,Categories!$A$2:$A$16,1,FALSE),D1301),VLOOKUP(D1301,Categories!$A$2:$B$16,2,FALSE),"Fix the capitals"),"Check the category"))</f>
      </c>
      <c r="I1301" s="6">
        <f>IF(C1301="","",IF(C1301&lt;0,"Refund","Debit"))</f>
      </c>
    </row>
    <row r="1302">
      <c r="A1302" s="4"/>
      <c r="C1302" s="5"/>
      <c r="H1302" s="6">
        <f>IF(D1302="","",IFERROR(IF(EXACT(VLOOKUP(D1302,Categories!$A$2:$A$16,1,FALSE),D1302),VLOOKUP(D1302,Categories!$A$2:$B$16,2,FALSE),"Fix the capitals"),"Check the category"))</f>
      </c>
      <c r="I1302" s="6">
        <f>IF(C1302="","",IF(C1302&lt;0,"Refund","Debit"))</f>
      </c>
    </row>
    <row r="1303">
      <c r="A1303" s="4"/>
      <c r="C1303" s="5"/>
      <c r="H1303" s="6">
        <f>IF(D1303="","",IFERROR(IF(EXACT(VLOOKUP(D1303,Categories!$A$2:$A$16,1,FALSE),D1303),VLOOKUP(D1303,Categories!$A$2:$B$16,2,FALSE),"Fix the capitals"),"Check the category"))</f>
      </c>
      <c r="I1303" s="6">
        <f>IF(C1303="","",IF(C1303&lt;0,"Refund","Debit"))</f>
      </c>
    </row>
    <row r="1304">
      <c r="A1304" s="4"/>
      <c r="C1304" s="5"/>
      <c r="H1304" s="6">
        <f>IF(D1304="","",IFERROR(IF(EXACT(VLOOKUP(D1304,Categories!$A$2:$A$16,1,FALSE),D1304),VLOOKUP(D1304,Categories!$A$2:$B$16,2,FALSE),"Fix the capitals"),"Check the category"))</f>
      </c>
      <c r="I1304" s="6">
        <f>IF(C1304="","",IF(C1304&lt;0,"Refund","Debit"))</f>
      </c>
    </row>
    <row r="1305">
      <c r="A1305" s="4"/>
      <c r="C1305" s="5"/>
      <c r="H1305" s="6">
        <f>IF(D1305="","",IFERROR(IF(EXACT(VLOOKUP(D1305,Categories!$A$2:$A$16,1,FALSE),D1305),VLOOKUP(D1305,Categories!$A$2:$B$16,2,FALSE),"Fix the capitals"),"Check the category"))</f>
      </c>
      <c r="I1305" s="6">
        <f>IF(C1305="","",IF(C1305&lt;0,"Refund","Debit"))</f>
      </c>
    </row>
    <row r="1306">
      <c r="A1306" s="4"/>
      <c r="C1306" s="5"/>
      <c r="H1306" s="6">
        <f>IF(D1306="","",IFERROR(IF(EXACT(VLOOKUP(D1306,Categories!$A$2:$A$16,1,FALSE),D1306),VLOOKUP(D1306,Categories!$A$2:$B$16,2,FALSE),"Fix the capitals"),"Check the category"))</f>
      </c>
      <c r="I1306" s="6">
        <f>IF(C1306="","",IF(C1306&lt;0,"Refund","Debit"))</f>
      </c>
    </row>
    <row r="1307">
      <c r="A1307" s="4"/>
      <c r="C1307" s="5"/>
      <c r="H1307" s="6">
        <f>IF(D1307="","",IFERROR(IF(EXACT(VLOOKUP(D1307,Categories!$A$2:$A$16,1,FALSE),D1307),VLOOKUP(D1307,Categories!$A$2:$B$16,2,FALSE),"Fix the capitals"),"Check the category"))</f>
      </c>
      <c r="I1307" s="6">
        <f>IF(C1307="","",IF(C1307&lt;0,"Refund","Debit"))</f>
      </c>
    </row>
    <row r="1308">
      <c r="A1308" s="4"/>
      <c r="C1308" s="5"/>
      <c r="H1308" s="6">
        <f>IF(D1308="","",IFERROR(IF(EXACT(VLOOKUP(D1308,Categories!$A$2:$A$16,1,FALSE),D1308),VLOOKUP(D1308,Categories!$A$2:$B$16,2,FALSE),"Fix the capitals"),"Check the category"))</f>
      </c>
      <c r="I1308" s="6">
        <f>IF(C1308="","",IF(C1308&lt;0,"Refund","Debit"))</f>
      </c>
    </row>
    <row r="1309">
      <c r="A1309" s="4"/>
      <c r="C1309" s="5"/>
      <c r="H1309" s="6">
        <f>IF(D1309="","",IFERROR(IF(EXACT(VLOOKUP(D1309,Categories!$A$2:$A$16,1,FALSE),D1309),VLOOKUP(D1309,Categories!$A$2:$B$16,2,FALSE),"Fix the capitals"),"Check the category"))</f>
      </c>
      <c r="I1309" s="6">
        <f>IF(C1309="","",IF(C1309&lt;0,"Refund","Debit"))</f>
      </c>
    </row>
    <row r="1310">
      <c r="A1310" s="4"/>
      <c r="C1310" s="5"/>
      <c r="H1310" s="6">
        <f>IF(D1310="","",IFERROR(IF(EXACT(VLOOKUP(D1310,Categories!$A$2:$A$16,1,FALSE),D1310),VLOOKUP(D1310,Categories!$A$2:$B$16,2,FALSE),"Fix the capitals"),"Check the category"))</f>
      </c>
      <c r="I1310" s="6">
        <f>IF(C1310="","",IF(C1310&lt;0,"Refund","Debit"))</f>
      </c>
    </row>
    <row r="1311">
      <c r="A1311" s="4"/>
      <c r="C1311" s="5"/>
      <c r="H1311" s="6">
        <f>IF(D1311="","",IFERROR(IF(EXACT(VLOOKUP(D1311,Categories!$A$2:$A$16,1,FALSE),D1311),VLOOKUP(D1311,Categories!$A$2:$B$16,2,FALSE),"Fix the capitals"),"Check the category"))</f>
      </c>
      <c r="I1311" s="6">
        <f>IF(C1311="","",IF(C1311&lt;0,"Refund","Debit"))</f>
      </c>
    </row>
    <row r="1312">
      <c r="A1312" s="4"/>
      <c r="C1312" s="5"/>
      <c r="H1312" s="6">
        <f>IF(D1312="","",IFERROR(IF(EXACT(VLOOKUP(D1312,Categories!$A$2:$A$16,1,FALSE),D1312),VLOOKUP(D1312,Categories!$A$2:$B$16,2,FALSE),"Fix the capitals"),"Check the category"))</f>
      </c>
      <c r="I1312" s="6">
        <f>IF(C1312="","",IF(C1312&lt;0,"Refund","Debit"))</f>
      </c>
    </row>
    <row r="1313">
      <c r="A1313" s="4"/>
      <c r="C1313" s="5"/>
      <c r="H1313" s="6">
        <f>IF(D1313="","",IFERROR(IF(EXACT(VLOOKUP(D1313,Categories!$A$2:$A$16,1,FALSE),D1313),VLOOKUP(D1313,Categories!$A$2:$B$16,2,FALSE),"Fix the capitals"),"Check the category"))</f>
      </c>
      <c r="I1313" s="6">
        <f>IF(C1313="","",IF(C1313&lt;0,"Refund","Debit"))</f>
      </c>
    </row>
    <row r="1314">
      <c r="A1314" s="4"/>
      <c r="C1314" s="5"/>
      <c r="H1314" s="6">
        <f>IF(D1314="","",IFERROR(IF(EXACT(VLOOKUP(D1314,Categories!$A$2:$A$16,1,FALSE),D1314),VLOOKUP(D1314,Categories!$A$2:$B$16,2,FALSE),"Fix the capitals"),"Check the category"))</f>
      </c>
      <c r="I1314" s="6">
        <f>IF(C1314="","",IF(C1314&lt;0,"Refund","Debit"))</f>
      </c>
    </row>
    <row r="1315">
      <c r="A1315" s="4"/>
      <c r="C1315" s="5"/>
      <c r="H1315" s="6">
        <f>IF(D1315="","",IFERROR(IF(EXACT(VLOOKUP(D1315,Categories!$A$2:$A$16,1,FALSE),D1315),VLOOKUP(D1315,Categories!$A$2:$B$16,2,FALSE),"Fix the capitals"),"Check the category"))</f>
      </c>
      <c r="I1315" s="6">
        <f>IF(C1315="","",IF(C1315&lt;0,"Refund","Debit"))</f>
      </c>
    </row>
    <row r="1316">
      <c r="A1316" s="4"/>
      <c r="C1316" s="5"/>
      <c r="H1316" s="6">
        <f>IF(D1316="","",IFERROR(IF(EXACT(VLOOKUP(D1316,Categories!$A$2:$A$16,1,FALSE),D1316),VLOOKUP(D1316,Categories!$A$2:$B$16,2,FALSE),"Fix the capitals"),"Check the category"))</f>
      </c>
      <c r="I1316" s="6">
        <f>IF(C1316="","",IF(C1316&lt;0,"Refund","Debit"))</f>
      </c>
    </row>
    <row r="1317">
      <c r="A1317" s="4"/>
      <c r="C1317" s="5"/>
      <c r="H1317" s="6">
        <f>IF(D1317="","",IFERROR(IF(EXACT(VLOOKUP(D1317,Categories!$A$2:$A$16,1,FALSE),D1317),VLOOKUP(D1317,Categories!$A$2:$B$16,2,FALSE),"Fix the capitals"),"Check the category"))</f>
      </c>
      <c r="I1317" s="6">
        <f>IF(C1317="","",IF(C1317&lt;0,"Refund","Debit"))</f>
      </c>
    </row>
    <row r="1318">
      <c r="A1318" s="4"/>
      <c r="C1318" s="5"/>
      <c r="H1318" s="6">
        <f>IF(D1318="","",IFERROR(IF(EXACT(VLOOKUP(D1318,Categories!$A$2:$A$16,1,FALSE),D1318),VLOOKUP(D1318,Categories!$A$2:$B$16,2,FALSE),"Fix the capitals"),"Check the category"))</f>
      </c>
      <c r="I1318" s="6">
        <f>IF(C1318="","",IF(C1318&lt;0,"Refund","Debit"))</f>
      </c>
    </row>
    <row r="1319">
      <c r="A1319" s="4"/>
      <c r="C1319" s="5"/>
      <c r="H1319" s="6">
        <f>IF(D1319="","",IFERROR(IF(EXACT(VLOOKUP(D1319,Categories!$A$2:$A$16,1,FALSE),D1319),VLOOKUP(D1319,Categories!$A$2:$B$16,2,FALSE),"Fix the capitals"),"Check the category"))</f>
      </c>
      <c r="I1319" s="6">
        <f>IF(C1319="","",IF(C1319&lt;0,"Refund","Debit"))</f>
      </c>
    </row>
    <row r="1320">
      <c r="A1320" s="4"/>
      <c r="C1320" s="5"/>
      <c r="H1320" s="6">
        <f>IF(D1320="","",IFERROR(IF(EXACT(VLOOKUP(D1320,Categories!$A$2:$A$16,1,FALSE),D1320),VLOOKUP(D1320,Categories!$A$2:$B$16,2,FALSE),"Fix the capitals"),"Check the category"))</f>
      </c>
      <c r="I1320" s="6">
        <f>IF(C1320="","",IF(C1320&lt;0,"Refund","Debit"))</f>
      </c>
    </row>
    <row r="1321">
      <c r="A1321" s="4"/>
      <c r="C1321" s="5"/>
      <c r="H1321" s="6">
        <f>IF(D1321="","",IFERROR(IF(EXACT(VLOOKUP(D1321,Categories!$A$2:$A$16,1,FALSE),D1321),VLOOKUP(D1321,Categories!$A$2:$B$16,2,FALSE),"Fix the capitals"),"Check the category"))</f>
      </c>
      <c r="I1321" s="6">
        <f>IF(C1321="","",IF(C1321&lt;0,"Refund","Debit"))</f>
      </c>
    </row>
    <row r="1322">
      <c r="A1322" s="4"/>
      <c r="C1322" s="5"/>
      <c r="H1322" s="6">
        <f>IF(D1322="","",IFERROR(IF(EXACT(VLOOKUP(D1322,Categories!$A$2:$A$16,1,FALSE),D1322),VLOOKUP(D1322,Categories!$A$2:$B$16,2,FALSE),"Fix the capitals"),"Check the category"))</f>
      </c>
      <c r="I1322" s="6">
        <f>IF(C1322="","",IF(C1322&lt;0,"Refund","Debit"))</f>
      </c>
    </row>
    <row r="1323">
      <c r="A1323" s="4"/>
      <c r="C1323" s="5"/>
      <c r="H1323" s="6">
        <f>IF(D1323="","",IFERROR(IF(EXACT(VLOOKUP(D1323,Categories!$A$2:$A$16,1,FALSE),D1323),VLOOKUP(D1323,Categories!$A$2:$B$16,2,FALSE),"Fix the capitals"),"Check the category"))</f>
      </c>
      <c r="I1323" s="6">
        <f>IF(C1323="","",IF(C1323&lt;0,"Refund","Debit"))</f>
      </c>
    </row>
    <row r="1324">
      <c r="A1324" s="4"/>
      <c r="C1324" s="5"/>
      <c r="H1324" s="6">
        <f>IF(D1324="","",IFERROR(IF(EXACT(VLOOKUP(D1324,Categories!$A$2:$A$16,1,FALSE),D1324),VLOOKUP(D1324,Categories!$A$2:$B$16,2,FALSE),"Fix the capitals"),"Check the category"))</f>
      </c>
      <c r="I1324" s="6">
        <f>IF(C1324="","",IF(C1324&lt;0,"Refund","Debit"))</f>
      </c>
    </row>
    <row r="1325">
      <c r="A1325" s="4"/>
      <c r="C1325" s="5"/>
      <c r="H1325" s="6">
        <f>IF(D1325="","",IFERROR(IF(EXACT(VLOOKUP(D1325,Categories!$A$2:$A$16,1,FALSE),D1325),VLOOKUP(D1325,Categories!$A$2:$B$16,2,FALSE),"Fix the capitals"),"Check the category"))</f>
      </c>
      <c r="I1325" s="6">
        <f>IF(C1325="","",IF(C1325&lt;0,"Refund","Debit"))</f>
      </c>
    </row>
    <row r="1326">
      <c r="A1326" s="4"/>
      <c r="C1326" s="5"/>
      <c r="H1326" s="6">
        <f>IF(D1326="","",IFERROR(IF(EXACT(VLOOKUP(D1326,Categories!$A$2:$A$16,1,FALSE),D1326),VLOOKUP(D1326,Categories!$A$2:$B$16,2,FALSE),"Fix the capitals"),"Check the category"))</f>
      </c>
      <c r="I1326" s="6">
        <f>IF(C1326="","",IF(C1326&lt;0,"Refund","Debit"))</f>
      </c>
    </row>
    <row r="1327">
      <c r="A1327" s="4"/>
      <c r="C1327" s="5"/>
      <c r="H1327" s="6">
        <f>IF(D1327="","",IFERROR(IF(EXACT(VLOOKUP(D1327,Categories!$A$2:$A$16,1,FALSE),D1327),VLOOKUP(D1327,Categories!$A$2:$B$16,2,FALSE),"Fix the capitals"),"Check the category"))</f>
      </c>
      <c r="I1327" s="6">
        <f>IF(C1327="","",IF(C1327&lt;0,"Refund","Debit"))</f>
      </c>
    </row>
    <row r="1328">
      <c r="A1328" s="4"/>
      <c r="C1328" s="5"/>
      <c r="H1328" s="6">
        <f>IF(D1328="","",IFERROR(IF(EXACT(VLOOKUP(D1328,Categories!$A$2:$A$16,1,FALSE),D1328),VLOOKUP(D1328,Categories!$A$2:$B$16,2,FALSE),"Fix the capitals"),"Check the category"))</f>
      </c>
      <c r="I1328" s="6">
        <f>IF(C1328="","",IF(C1328&lt;0,"Refund","Debit"))</f>
      </c>
    </row>
    <row r="1329">
      <c r="A1329" s="4"/>
      <c r="C1329" s="5"/>
      <c r="H1329" s="6">
        <f>IF(D1329="","",IFERROR(IF(EXACT(VLOOKUP(D1329,Categories!$A$2:$A$16,1,FALSE),D1329),VLOOKUP(D1329,Categories!$A$2:$B$16,2,FALSE),"Fix the capitals"),"Check the category"))</f>
      </c>
      <c r="I1329" s="6">
        <f>IF(C1329="","",IF(C1329&lt;0,"Refund","Debit"))</f>
      </c>
    </row>
    <row r="1330">
      <c r="A1330" s="4"/>
      <c r="C1330" s="5"/>
      <c r="H1330" s="6">
        <f>IF(D1330="","",IFERROR(IF(EXACT(VLOOKUP(D1330,Categories!$A$2:$A$16,1,FALSE),D1330),VLOOKUP(D1330,Categories!$A$2:$B$16,2,FALSE),"Fix the capitals"),"Check the category"))</f>
      </c>
      <c r="I1330" s="6">
        <f>IF(C1330="","",IF(C1330&lt;0,"Refund","Debit"))</f>
      </c>
    </row>
    <row r="1331">
      <c r="A1331" s="4"/>
      <c r="C1331" s="5"/>
      <c r="H1331" s="6">
        <f>IF(D1331="","",IFERROR(IF(EXACT(VLOOKUP(D1331,Categories!$A$2:$A$16,1,FALSE),D1331),VLOOKUP(D1331,Categories!$A$2:$B$16,2,FALSE),"Fix the capitals"),"Check the category"))</f>
      </c>
      <c r="I1331" s="6">
        <f>IF(C1331="","",IF(C1331&lt;0,"Refund","Debit"))</f>
      </c>
    </row>
    <row r="1332">
      <c r="A1332" s="4"/>
      <c r="C1332" s="5"/>
      <c r="H1332" s="6">
        <f>IF(D1332="","",IFERROR(IF(EXACT(VLOOKUP(D1332,Categories!$A$2:$A$16,1,FALSE),D1332),VLOOKUP(D1332,Categories!$A$2:$B$16,2,FALSE),"Fix the capitals"),"Check the category"))</f>
      </c>
      <c r="I1332" s="6">
        <f>IF(C1332="","",IF(C1332&lt;0,"Refund","Debit"))</f>
      </c>
    </row>
    <row r="1333">
      <c r="A1333" s="4"/>
      <c r="C1333" s="5"/>
      <c r="H1333" s="6">
        <f>IF(D1333="","",IFERROR(IF(EXACT(VLOOKUP(D1333,Categories!$A$2:$A$16,1,FALSE),D1333),VLOOKUP(D1333,Categories!$A$2:$B$16,2,FALSE),"Fix the capitals"),"Check the category"))</f>
      </c>
      <c r="I1333" s="6">
        <f>IF(C1333="","",IF(C1333&lt;0,"Refund","Debit"))</f>
      </c>
    </row>
    <row r="1334">
      <c r="A1334" s="4"/>
      <c r="C1334" s="5"/>
      <c r="H1334" s="6">
        <f>IF(D1334="","",IFERROR(IF(EXACT(VLOOKUP(D1334,Categories!$A$2:$A$16,1,FALSE),D1334),VLOOKUP(D1334,Categories!$A$2:$B$16,2,FALSE),"Fix the capitals"),"Check the category"))</f>
      </c>
      <c r="I1334" s="6">
        <f>IF(C1334="","",IF(C1334&lt;0,"Refund","Debit"))</f>
      </c>
    </row>
    <row r="1335">
      <c r="A1335" s="4"/>
      <c r="C1335" s="5"/>
      <c r="H1335" s="6">
        <f>IF(D1335="","",IFERROR(IF(EXACT(VLOOKUP(D1335,Categories!$A$2:$A$16,1,FALSE),D1335),VLOOKUP(D1335,Categories!$A$2:$B$16,2,FALSE),"Fix the capitals"),"Check the category"))</f>
      </c>
      <c r="I1335" s="6">
        <f>IF(C1335="","",IF(C1335&lt;0,"Refund","Debit"))</f>
      </c>
    </row>
    <row r="1336">
      <c r="A1336" s="4"/>
      <c r="C1336" s="5"/>
      <c r="H1336" s="6">
        <f>IF(D1336="","",IFERROR(IF(EXACT(VLOOKUP(D1336,Categories!$A$2:$A$16,1,FALSE),D1336),VLOOKUP(D1336,Categories!$A$2:$B$16,2,FALSE),"Fix the capitals"),"Check the category"))</f>
      </c>
      <c r="I1336" s="6">
        <f>IF(C1336="","",IF(C1336&lt;0,"Refund","Debit"))</f>
      </c>
    </row>
    <row r="1337">
      <c r="A1337" s="4"/>
      <c r="C1337" s="5"/>
      <c r="H1337" s="6">
        <f>IF(D1337="","",IFERROR(IF(EXACT(VLOOKUP(D1337,Categories!$A$2:$A$16,1,FALSE),D1337),VLOOKUP(D1337,Categories!$A$2:$B$16,2,FALSE),"Fix the capitals"),"Check the category"))</f>
      </c>
      <c r="I1337" s="6">
        <f>IF(C1337="","",IF(C1337&lt;0,"Refund","Debit"))</f>
      </c>
    </row>
    <row r="1338">
      <c r="A1338" s="4"/>
      <c r="C1338" s="5"/>
      <c r="H1338" s="6">
        <f>IF(D1338="","",IFERROR(IF(EXACT(VLOOKUP(D1338,Categories!$A$2:$A$16,1,FALSE),D1338),VLOOKUP(D1338,Categories!$A$2:$B$16,2,FALSE),"Fix the capitals"),"Check the category"))</f>
      </c>
      <c r="I1338" s="6">
        <f>IF(C1338="","",IF(C1338&lt;0,"Refund","Debit"))</f>
      </c>
    </row>
    <row r="1339">
      <c r="A1339" s="4"/>
      <c r="C1339" s="5"/>
      <c r="H1339" s="6">
        <f>IF(D1339="","",IFERROR(IF(EXACT(VLOOKUP(D1339,Categories!$A$2:$A$16,1,FALSE),D1339),VLOOKUP(D1339,Categories!$A$2:$B$16,2,FALSE),"Fix the capitals"),"Check the category"))</f>
      </c>
      <c r="I1339" s="6">
        <f>IF(C1339="","",IF(C1339&lt;0,"Refund","Debit"))</f>
      </c>
    </row>
    <row r="1340">
      <c r="A1340" s="4"/>
      <c r="C1340" s="5"/>
      <c r="H1340" s="6">
        <f>IF(D1340="","",IFERROR(IF(EXACT(VLOOKUP(D1340,Categories!$A$2:$A$16,1,FALSE),D1340),VLOOKUP(D1340,Categories!$A$2:$B$16,2,FALSE),"Fix the capitals"),"Check the category"))</f>
      </c>
      <c r="I1340" s="6">
        <f>IF(C1340="","",IF(C1340&lt;0,"Refund","Debit"))</f>
      </c>
    </row>
    <row r="1341">
      <c r="A1341" s="4"/>
      <c r="C1341" s="5"/>
      <c r="H1341" s="6">
        <f>IF(D1341="","",IFERROR(IF(EXACT(VLOOKUP(D1341,Categories!$A$2:$A$16,1,FALSE),D1341),VLOOKUP(D1341,Categories!$A$2:$B$16,2,FALSE),"Fix the capitals"),"Check the category"))</f>
      </c>
      <c r="I1341" s="6">
        <f>IF(C1341="","",IF(C1341&lt;0,"Refund","Debit"))</f>
      </c>
    </row>
    <row r="1342">
      <c r="A1342" s="4"/>
      <c r="C1342" s="5"/>
      <c r="H1342" s="6">
        <f>IF(D1342="","",IFERROR(IF(EXACT(VLOOKUP(D1342,Categories!$A$2:$A$16,1,FALSE),D1342),VLOOKUP(D1342,Categories!$A$2:$B$16,2,FALSE),"Fix the capitals"),"Check the category"))</f>
      </c>
      <c r="I1342" s="6">
        <f>IF(C1342="","",IF(C1342&lt;0,"Refund","Debit"))</f>
      </c>
    </row>
    <row r="1343">
      <c r="A1343" s="4"/>
      <c r="C1343" s="5"/>
      <c r="H1343" s="6">
        <f>IF(D1343="","",IFERROR(IF(EXACT(VLOOKUP(D1343,Categories!$A$2:$A$16,1,FALSE),D1343),VLOOKUP(D1343,Categories!$A$2:$B$16,2,FALSE),"Fix the capitals"),"Check the category"))</f>
      </c>
      <c r="I1343" s="6">
        <f>IF(C1343="","",IF(C1343&lt;0,"Refund","Debit"))</f>
      </c>
    </row>
    <row r="1344">
      <c r="A1344" s="4"/>
      <c r="C1344" s="5"/>
      <c r="H1344" s="6">
        <f>IF(D1344="","",IFERROR(IF(EXACT(VLOOKUP(D1344,Categories!$A$2:$A$16,1,FALSE),D1344),VLOOKUP(D1344,Categories!$A$2:$B$16,2,FALSE),"Fix the capitals"),"Check the category"))</f>
      </c>
      <c r="I1344" s="6">
        <f>IF(C1344="","",IF(C1344&lt;0,"Refund","Debit"))</f>
      </c>
    </row>
    <row r="1345">
      <c r="A1345" s="4"/>
      <c r="C1345" s="5"/>
      <c r="H1345" s="6">
        <f>IF(D1345="","",IFERROR(IF(EXACT(VLOOKUP(D1345,Categories!$A$2:$A$16,1,FALSE),D1345),VLOOKUP(D1345,Categories!$A$2:$B$16,2,FALSE),"Fix the capitals"),"Check the category"))</f>
      </c>
      <c r="I1345" s="6">
        <f>IF(C1345="","",IF(C1345&lt;0,"Refund","Debit"))</f>
      </c>
    </row>
    <row r="1346">
      <c r="A1346" s="4"/>
      <c r="C1346" s="5"/>
      <c r="H1346" s="6">
        <f>IF(D1346="","",IFERROR(IF(EXACT(VLOOKUP(D1346,Categories!$A$2:$A$16,1,FALSE),D1346),VLOOKUP(D1346,Categories!$A$2:$B$16,2,FALSE),"Fix the capitals"),"Check the category"))</f>
      </c>
      <c r="I1346" s="6">
        <f>IF(C1346="","",IF(C1346&lt;0,"Refund","Debit"))</f>
      </c>
    </row>
    <row r="1347">
      <c r="A1347" s="4"/>
      <c r="C1347" s="5"/>
      <c r="H1347" s="6">
        <f>IF(D1347="","",IFERROR(IF(EXACT(VLOOKUP(D1347,Categories!$A$2:$A$16,1,FALSE),D1347),VLOOKUP(D1347,Categories!$A$2:$B$16,2,FALSE),"Fix the capitals"),"Check the category"))</f>
      </c>
      <c r="I1347" s="6">
        <f>IF(C1347="","",IF(C1347&lt;0,"Refund","Debit"))</f>
      </c>
    </row>
    <row r="1348">
      <c r="A1348" s="4"/>
      <c r="C1348" s="5"/>
      <c r="H1348" s="6">
        <f>IF(D1348="","",IFERROR(IF(EXACT(VLOOKUP(D1348,Categories!$A$2:$A$16,1,FALSE),D1348),VLOOKUP(D1348,Categories!$A$2:$B$16,2,FALSE),"Fix the capitals"),"Check the category"))</f>
      </c>
      <c r="I1348" s="6">
        <f>IF(C1348="","",IF(C1348&lt;0,"Refund","Debit"))</f>
      </c>
    </row>
    <row r="1349">
      <c r="A1349" s="4"/>
      <c r="C1349" s="5"/>
      <c r="H1349" s="6">
        <f>IF(D1349="","",IFERROR(IF(EXACT(VLOOKUP(D1349,Categories!$A$2:$A$16,1,FALSE),D1349),VLOOKUP(D1349,Categories!$A$2:$B$16,2,FALSE),"Fix the capitals"),"Check the category"))</f>
      </c>
      <c r="I1349" s="6">
        <f>IF(C1349="","",IF(C1349&lt;0,"Refund","Debit"))</f>
      </c>
    </row>
    <row r="1350">
      <c r="A1350" s="4"/>
      <c r="C1350" s="5"/>
      <c r="H1350" s="6">
        <f>IF(D1350="","",IFERROR(IF(EXACT(VLOOKUP(D1350,Categories!$A$2:$A$16,1,FALSE),D1350),VLOOKUP(D1350,Categories!$A$2:$B$16,2,FALSE),"Fix the capitals"),"Check the category"))</f>
      </c>
      <c r="I1350" s="6">
        <f>IF(C1350="","",IF(C1350&lt;0,"Refund","Debit"))</f>
      </c>
    </row>
    <row r="1351">
      <c r="A1351" s="4"/>
      <c r="C1351" s="5"/>
      <c r="H1351" s="6">
        <f>IF(D1351="","",IFERROR(IF(EXACT(VLOOKUP(D1351,Categories!$A$2:$A$16,1,FALSE),D1351),VLOOKUP(D1351,Categories!$A$2:$B$16,2,FALSE),"Fix the capitals"),"Check the category"))</f>
      </c>
      <c r="I1351" s="6">
        <f>IF(C1351="","",IF(C1351&lt;0,"Refund","Debit"))</f>
      </c>
    </row>
    <row r="1352">
      <c r="A1352" s="4"/>
      <c r="C1352" s="5"/>
      <c r="H1352" s="6">
        <f>IF(D1352="","",IFERROR(IF(EXACT(VLOOKUP(D1352,Categories!$A$2:$A$16,1,FALSE),D1352),VLOOKUP(D1352,Categories!$A$2:$B$16,2,FALSE),"Fix the capitals"),"Check the category"))</f>
      </c>
      <c r="I1352" s="6">
        <f>IF(C1352="","",IF(C1352&lt;0,"Refund","Debit"))</f>
      </c>
    </row>
    <row r="1353">
      <c r="A1353" s="4"/>
      <c r="C1353" s="5"/>
      <c r="H1353" s="6">
        <f>IF(D1353="","",IFERROR(IF(EXACT(VLOOKUP(D1353,Categories!$A$2:$A$16,1,FALSE),D1353),VLOOKUP(D1353,Categories!$A$2:$B$16,2,FALSE),"Fix the capitals"),"Check the category"))</f>
      </c>
      <c r="I1353" s="6">
        <f>IF(C1353="","",IF(C1353&lt;0,"Refund","Debit"))</f>
      </c>
    </row>
    <row r="1354">
      <c r="A1354" s="4"/>
      <c r="C1354" s="5"/>
      <c r="H1354" s="6">
        <f>IF(D1354="","",IFERROR(IF(EXACT(VLOOKUP(D1354,Categories!$A$2:$A$16,1,FALSE),D1354),VLOOKUP(D1354,Categories!$A$2:$B$16,2,FALSE),"Fix the capitals"),"Check the category"))</f>
      </c>
      <c r="I1354" s="6">
        <f>IF(C1354="","",IF(C1354&lt;0,"Refund","Debit"))</f>
      </c>
    </row>
    <row r="1355">
      <c r="A1355" s="4"/>
      <c r="C1355" s="5"/>
      <c r="H1355" s="6">
        <f>IF(D1355="","",IFERROR(IF(EXACT(VLOOKUP(D1355,Categories!$A$2:$A$16,1,FALSE),D1355),VLOOKUP(D1355,Categories!$A$2:$B$16,2,FALSE),"Fix the capitals"),"Check the category"))</f>
      </c>
      <c r="I1355" s="6">
        <f>IF(C1355="","",IF(C1355&lt;0,"Refund","Debit"))</f>
      </c>
    </row>
    <row r="1356">
      <c r="A1356" s="4"/>
      <c r="C1356" s="5"/>
      <c r="H1356" s="6">
        <f>IF(D1356="","",IFERROR(IF(EXACT(VLOOKUP(D1356,Categories!$A$2:$A$16,1,FALSE),D1356),VLOOKUP(D1356,Categories!$A$2:$B$16,2,FALSE),"Fix the capitals"),"Check the category"))</f>
      </c>
      <c r="I1356" s="6">
        <f>IF(C1356="","",IF(C1356&lt;0,"Refund","Debit"))</f>
      </c>
    </row>
    <row r="1357">
      <c r="A1357" s="4"/>
      <c r="C1357" s="5"/>
      <c r="H1357" s="6">
        <f>IF(D1357="","",IFERROR(IF(EXACT(VLOOKUP(D1357,Categories!$A$2:$A$16,1,FALSE),D1357),VLOOKUP(D1357,Categories!$A$2:$B$16,2,FALSE),"Fix the capitals"),"Check the category"))</f>
      </c>
      <c r="I1357" s="6">
        <f>IF(C1357="","",IF(C1357&lt;0,"Refund","Debit"))</f>
      </c>
    </row>
    <row r="1358">
      <c r="A1358" s="4"/>
      <c r="C1358" s="5"/>
      <c r="H1358" s="6">
        <f>IF(D1358="","",IFERROR(IF(EXACT(VLOOKUP(D1358,Categories!$A$2:$A$16,1,FALSE),D1358),VLOOKUP(D1358,Categories!$A$2:$B$16,2,FALSE),"Fix the capitals"),"Check the category"))</f>
      </c>
      <c r="I1358" s="6">
        <f>IF(C1358="","",IF(C1358&lt;0,"Refund","Debit"))</f>
      </c>
    </row>
    <row r="1359">
      <c r="A1359" s="4"/>
      <c r="C1359" s="5"/>
      <c r="H1359" s="6">
        <f>IF(D1359="","",IFERROR(IF(EXACT(VLOOKUP(D1359,Categories!$A$2:$A$16,1,FALSE),D1359),VLOOKUP(D1359,Categories!$A$2:$B$16,2,FALSE),"Fix the capitals"),"Check the category"))</f>
      </c>
      <c r="I1359" s="6">
        <f>IF(C1359="","",IF(C1359&lt;0,"Refund","Debit"))</f>
      </c>
    </row>
    <row r="1360">
      <c r="A1360" s="4"/>
      <c r="C1360" s="5"/>
      <c r="H1360" s="6">
        <f>IF(D1360="","",IFERROR(IF(EXACT(VLOOKUP(D1360,Categories!$A$2:$A$16,1,FALSE),D1360),VLOOKUP(D1360,Categories!$A$2:$B$16,2,FALSE),"Fix the capitals"),"Check the category"))</f>
      </c>
      <c r="I1360" s="6">
        <f>IF(C1360="","",IF(C1360&lt;0,"Refund","Debit"))</f>
      </c>
    </row>
    <row r="1361">
      <c r="A1361" s="4"/>
      <c r="C1361" s="5"/>
      <c r="H1361" s="6">
        <f>IF(D1361="","",IFERROR(IF(EXACT(VLOOKUP(D1361,Categories!$A$2:$A$16,1,FALSE),D1361),VLOOKUP(D1361,Categories!$A$2:$B$16,2,FALSE),"Fix the capitals"),"Check the category"))</f>
      </c>
      <c r="I1361" s="6">
        <f>IF(C1361="","",IF(C1361&lt;0,"Refund","Debit"))</f>
      </c>
    </row>
    <row r="1362">
      <c r="A1362" s="4"/>
      <c r="C1362" s="5"/>
      <c r="H1362" s="6">
        <f>IF(D1362="","",IFERROR(IF(EXACT(VLOOKUP(D1362,Categories!$A$2:$A$16,1,FALSE),D1362),VLOOKUP(D1362,Categories!$A$2:$B$16,2,FALSE),"Fix the capitals"),"Check the category"))</f>
      </c>
      <c r="I1362" s="6">
        <f>IF(C1362="","",IF(C1362&lt;0,"Refund","Debit"))</f>
      </c>
    </row>
    <row r="1363">
      <c r="A1363" s="4"/>
      <c r="C1363" s="5"/>
      <c r="H1363" s="6">
        <f>IF(D1363="","",IFERROR(IF(EXACT(VLOOKUP(D1363,Categories!$A$2:$A$16,1,FALSE),D1363),VLOOKUP(D1363,Categories!$A$2:$B$16,2,FALSE),"Fix the capitals"),"Check the category"))</f>
      </c>
      <c r="I1363" s="6">
        <f>IF(C1363="","",IF(C1363&lt;0,"Refund","Debit"))</f>
      </c>
    </row>
    <row r="1364">
      <c r="A1364" s="4"/>
      <c r="C1364" s="5"/>
      <c r="H1364" s="6">
        <f>IF(D1364="","",IFERROR(IF(EXACT(VLOOKUP(D1364,Categories!$A$2:$A$16,1,FALSE),D1364),VLOOKUP(D1364,Categories!$A$2:$B$16,2,FALSE),"Fix the capitals"),"Check the category"))</f>
      </c>
      <c r="I1364" s="6">
        <f>IF(C1364="","",IF(C1364&lt;0,"Refund","Debit"))</f>
      </c>
    </row>
    <row r="1365">
      <c r="A1365" s="4"/>
      <c r="C1365" s="5"/>
      <c r="H1365" s="6">
        <f>IF(D1365="","",IFERROR(IF(EXACT(VLOOKUP(D1365,Categories!$A$2:$A$16,1,FALSE),D1365),VLOOKUP(D1365,Categories!$A$2:$B$16,2,FALSE),"Fix the capitals"),"Check the category"))</f>
      </c>
      <c r="I1365" s="6">
        <f>IF(C1365="","",IF(C1365&lt;0,"Refund","Debit"))</f>
      </c>
    </row>
    <row r="1366">
      <c r="A1366" s="4"/>
      <c r="C1366" s="5"/>
      <c r="H1366" s="6">
        <f>IF(D1366="","",IFERROR(IF(EXACT(VLOOKUP(D1366,Categories!$A$2:$A$16,1,FALSE),D1366),VLOOKUP(D1366,Categories!$A$2:$B$16,2,FALSE),"Fix the capitals"),"Check the category"))</f>
      </c>
      <c r="I1366" s="6">
        <f>IF(C1366="","",IF(C1366&lt;0,"Refund","Debit"))</f>
      </c>
    </row>
    <row r="1367">
      <c r="A1367" s="4"/>
      <c r="C1367" s="5"/>
      <c r="H1367" s="6">
        <f>IF(D1367="","",IFERROR(IF(EXACT(VLOOKUP(D1367,Categories!$A$2:$A$16,1,FALSE),D1367),VLOOKUP(D1367,Categories!$A$2:$B$16,2,FALSE),"Fix the capitals"),"Check the category"))</f>
      </c>
      <c r="I1367" s="6">
        <f>IF(C1367="","",IF(C1367&lt;0,"Refund","Debit"))</f>
      </c>
    </row>
    <row r="1368">
      <c r="A1368" s="4"/>
      <c r="C1368" s="5"/>
      <c r="H1368" s="6">
        <f>IF(D1368="","",IFERROR(IF(EXACT(VLOOKUP(D1368,Categories!$A$2:$A$16,1,FALSE),D1368),VLOOKUP(D1368,Categories!$A$2:$B$16,2,FALSE),"Fix the capitals"),"Check the category"))</f>
      </c>
      <c r="I1368" s="6">
        <f>IF(C1368="","",IF(C1368&lt;0,"Refund","Debit"))</f>
      </c>
    </row>
    <row r="1369">
      <c r="A1369" s="4"/>
      <c r="C1369" s="5"/>
      <c r="H1369" s="6">
        <f>IF(D1369="","",IFERROR(IF(EXACT(VLOOKUP(D1369,Categories!$A$2:$A$16,1,FALSE),D1369),VLOOKUP(D1369,Categories!$A$2:$B$16,2,FALSE),"Fix the capitals"),"Check the category"))</f>
      </c>
      <c r="I1369" s="6">
        <f>IF(C1369="","",IF(C1369&lt;0,"Refund","Debit"))</f>
      </c>
    </row>
    <row r="1370">
      <c r="A1370" s="4"/>
      <c r="C1370" s="5"/>
      <c r="H1370" s="6">
        <f>IF(D1370="","",IFERROR(IF(EXACT(VLOOKUP(D1370,Categories!$A$2:$A$16,1,FALSE),D1370),VLOOKUP(D1370,Categories!$A$2:$B$16,2,FALSE),"Fix the capitals"),"Check the category"))</f>
      </c>
      <c r="I1370" s="6">
        <f>IF(C1370="","",IF(C1370&lt;0,"Refund","Debit"))</f>
      </c>
    </row>
    <row r="1371">
      <c r="A1371" s="4"/>
      <c r="C1371" s="5"/>
      <c r="H1371" s="6">
        <f>IF(D1371="","",IFERROR(IF(EXACT(VLOOKUP(D1371,Categories!$A$2:$A$16,1,FALSE),D1371),VLOOKUP(D1371,Categories!$A$2:$B$16,2,FALSE),"Fix the capitals"),"Check the category"))</f>
      </c>
      <c r="I1371" s="6">
        <f>IF(C1371="","",IF(C1371&lt;0,"Refund","Debit"))</f>
      </c>
    </row>
    <row r="1372">
      <c r="A1372" s="4"/>
      <c r="C1372" s="5"/>
      <c r="H1372" s="6">
        <f>IF(D1372="","",IFERROR(IF(EXACT(VLOOKUP(D1372,Categories!$A$2:$A$16,1,FALSE),D1372),VLOOKUP(D1372,Categories!$A$2:$B$16,2,FALSE),"Fix the capitals"),"Check the category"))</f>
      </c>
      <c r="I1372" s="6">
        <f>IF(C1372="","",IF(C1372&lt;0,"Refund","Debit"))</f>
      </c>
    </row>
    <row r="1373">
      <c r="A1373" s="4"/>
      <c r="C1373" s="5"/>
      <c r="H1373" s="6">
        <f>IF(D1373="","",IFERROR(IF(EXACT(VLOOKUP(D1373,Categories!$A$2:$A$16,1,FALSE),D1373),VLOOKUP(D1373,Categories!$A$2:$B$16,2,FALSE),"Fix the capitals"),"Check the category"))</f>
      </c>
      <c r="I1373" s="6">
        <f>IF(C1373="","",IF(C1373&lt;0,"Refund","Debit"))</f>
      </c>
    </row>
    <row r="1374">
      <c r="A1374" s="4"/>
      <c r="C1374" s="5"/>
      <c r="H1374" s="6">
        <f>IF(D1374="","",IFERROR(IF(EXACT(VLOOKUP(D1374,Categories!$A$2:$A$16,1,FALSE),D1374),VLOOKUP(D1374,Categories!$A$2:$B$16,2,FALSE),"Fix the capitals"),"Check the category"))</f>
      </c>
      <c r="I1374" s="6">
        <f>IF(C1374="","",IF(C1374&lt;0,"Refund","Debit"))</f>
      </c>
    </row>
    <row r="1375">
      <c r="A1375" s="4"/>
      <c r="C1375" s="5"/>
      <c r="H1375" s="6">
        <f>IF(D1375="","",IFERROR(IF(EXACT(VLOOKUP(D1375,Categories!$A$2:$A$16,1,FALSE),D1375),VLOOKUP(D1375,Categories!$A$2:$B$16,2,FALSE),"Fix the capitals"),"Check the category"))</f>
      </c>
      <c r="I1375" s="6">
        <f>IF(C1375="","",IF(C1375&lt;0,"Refund","Debit"))</f>
      </c>
    </row>
    <row r="1376">
      <c r="A1376" s="4"/>
      <c r="C1376" s="5"/>
      <c r="H1376" s="6">
        <f>IF(D1376="","",IFERROR(IF(EXACT(VLOOKUP(D1376,Categories!$A$2:$A$16,1,FALSE),D1376),VLOOKUP(D1376,Categories!$A$2:$B$16,2,FALSE),"Fix the capitals"),"Check the category"))</f>
      </c>
      <c r="I1376" s="6">
        <f>IF(C1376="","",IF(C1376&lt;0,"Refund","Debit"))</f>
      </c>
    </row>
    <row r="1377">
      <c r="A1377" s="4"/>
      <c r="C1377" s="5"/>
      <c r="H1377" s="6">
        <f>IF(D1377="","",IFERROR(IF(EXACT(VLOOKUP(D1377,Categories!$A$2:$A$16,1,FALSE),D1377),VLOOKUP(D1377,Categories!$A$2:$B$16,2,FALSE),"Fix the capitals"),"Check the category"))</f>
      </c>
      <c r="I1377" s="6">
        <f>IF(C1377="","",IF(C1377&lt;0,"Refund","Debit"))</f>
      </c>
    </row>
    <row r="1378">
      <c r="A1378" s="4"/>
      <c r="C1378" s="5"/>
      <c r="H1378" s="6">
        <f>IF(D1378="","",IFERROR(IF(EXACT(VLOOKUP(D1378,Categories!$A$2:$A$16,1,FALSE),D1378),VLOOKUP(D1378,Categories!$A$2:$B$16,2,FALSE),"Fix the capitals"),"Check the category"))</f>
      </c>
      <c r="I1378" s="6">
        <f>IF(C1378="","",IF(C1378&lt;0,"Refund","Debit"))</f>
      </c>
    </row>
    <row r="1379">
      <c r="A1379" s="4"/>
      <c r="C1379" s="5"/>
      <c r="H1379" s="6">
        <f>IF(D1379="","",IFERROR(IF(EXACT(VLOOKUP(D1379,Categories!$A$2:$A$16,1,FALSE),D1379),VLOOKUP(D1379,Categories!$A$2:$B$16,2,FALSE),"Fix the capitals"),"Check the category"))</f>
      </c>
      <c r="I1379" s="6">
        <f>IF(C1379="","",IF(C1379&lt;0,"Refund","Debit"))</f>
      </c>
    </row>
    <row r="1380">
      <c r="A1380" s="4"/>
      <c r="C1380" s="5"/>
      <c r="H1380" s="6">
        <f>IF(D1380="","",IFERROR(IF(EXACT(VLOOKUP(D1380,Categories!$A$2:$A$16,1,FALSE),D1380),VLOOKUP(D1380,Categories!$A$2:$B$16,2,FALSE),"Fix the capitals"),"Check the category"))</f>
      </c>
      <c r="I1380" s="6">
        <f>IF(C1380="","",IF(C1380&lt;0,"Refund","Debit"))</f>
      </c>
    </row>
    <row r="1381">
      <c r="A1381" s="4"/>
      <c r="C1381" s="5"/>
      <c r="H1381" s="6">
        <f>IF(D1381="","",IFERROR(IF(EXACT(VLOOKUP(D1381,Categories!$A$2:$A$16,1,FALSE),D1381),VLOOKUP(D1381,Categories!$A$2:$B$16,2,FALSE),"Fix the capitals"),"Check the category"))</f>
      </c>
      <c r="I1381" s="6">
        <f>IF(C1381="","",IF(C1381&lt;0,"Refund","Debit"))</f>
      </c>
    </row>
    <row r="1382">
      <c r="A1382" s="4"/>
      <c r="C1382" s="5"/>
      <c r="H1382" s="6">
        <f>IF(D1382="","",IFERROR(IF(EXACT(VLOOKUP(D1382,Categories!$A$2:$A$16,1,FALSE),D1382),VLOOKUP(D1382,Categories!$A$2:$B$16,2,FALSE),"Fix the capitals"),"Check the category"))</f>
      </c>
      <c r="I1382" s="6">
        <f>IF(C1382="","",IF(C1382&lt;0,"Refund","Debit"))</f>
      </c>
    </row>
    <row r="1383">
      <c r="A1383" s="4"/>
      <c r="C1383" s="5"/>
      <c r="H1383" s="6">
        <f>IF(D1383="","",IFERROR(IF(EXACT(VLOOKUP(D1383,Categories!$A$2:$A$16,1,FALSE),D1383),VLOOKUP(D1383,Categories!$A$2:$B$16,2,FALSE),"Fix the capitals"),"Check the category"))</f>
      </c>
      <c r="I1383" s="6">
        <f>IF(C1383="","",IF(C1383&lt;0,"Refund","Debit"))</f>
      </c>
    </row>
    <row r="1384">
      <c r="A1384" s="4"/>
      <c r="C1384" s="5"/>
      <c r="H1384" s="6">
        <f>IF(D1384="","",IFERROR(IF(EXACT(VLOOKUP(D1384,Categories!$A$2:$A$16,1,FALSE),D1384),VLOOKUP(D1384,Categories!$A$2:$B$16,2,FALSE),"Fix the capitals"),"Check the category"))</f>
      </c>
      <c r="I1384" s="6">
        <f>IF(C1384="","",IF(C1384&lt;0,"Refund","Debit"))</f>
      </c>
    </row>
    <row r="1385">
      <c r="A1385" s="4"/>
      <c r="C1385" s="5"/>
      <c r="H1385" s="6">
        <f>IF(D1385="","",IFERROR(IF(EXACT(VLOOKUP(D1385,Categories!$A$2:$A$16,1,FALSE),D1385),VLOOKUP(D1385,Categories!$A$2:$B$16,2,FALSE),"Fix the capitals"),"Check the category"))</f>
      </c>
      <c r="I1385" s="6">
        <f>IF(C1385="","",IF(C1385&lt;0,"Refund","Debit"))</f>
      </c>
    </row>
    <row r="1386">
      <c r="A1386" s="4"/>
      <c r="C1386" s="5"/>
      <c r="H1386" s="6">
        <f>IF(D1386="","",IFERROR(IF(EXACT(VLOOKUP(D1386,Categories!$A$2:$A$16,1,FALSE),D1386),VLOOKUP(D1386,Categories!$A$2:$B$16,2,FALSE),"Fix the capitals"),"Check the category"))</f>
      </c>
      <c r="I1386" s="6">
        <f>IF(C1386="","",IF(C1386&lt;0,"Refund","Debit"))</f>
      </c>
    </row>
    <row r="1387">
      <c r="A1387" s="4"/>
      <c r="C1387" s="5"/>
      <c r="H1387" s="6">
        <f>IF(D1387="","",IFERROR(IF(EXACT(VLOOKUP(D1387,Categories!$A$2:$A$16,1,FALSE),D1387),VLOOKUP(D1387,Categories!$A$2:$B$16,2,FALSE),"Fix the capitals"),"Check the category"))</f>
      </c>
      <c r="I1387" s="6">
        <f>IF(C1387="","",IF(C1387&lt;0,"Refund","Debit"))</f>
      </c>
    </row>
    <row r="1388">
      <c r="A1388" s="4"/>
      <c r="C1388" s="5"/>
      <c r="H1388" s="6">
        <f>IF(D1388="","",IFERROR(IF(EXACT(VLOOKUP(D1388,Categories!$A$2:$A$16,1,FALSE),D1388),VLOOKUP(D1388,Categories!$A$2:$B$16,2,FALSE),"Fix the capitals"),"Check the category"))</f>
      </c>
      <c r="I1388" s="6">
        <f>IF(C1388="","",IF(C1388&lt;0,"Refund","Debit"))</f>
      </c>
    </row>
    <row r="1389">
      <c r="A1389" s="4"/>
      <c r="C1389" s="5"/>
      <c r="H1389" s="6">
        <f>IF(D1389="","",IFERROR(IF(EXACT(VLOOKUP(D1389,Categories!$A$2:$A$16,1,FALSE),D1389),VLOOKUP(D1389,Categories!$A$2:$B$16,2,FALSE),"Fix the capitals"),"Check the category"))</f>
      </c>
      <c r="I1389" s="6">
        <f>IF(C1389="","",IF(C1389&lt;0,"Refund","Debit"))</f>
      </c>
    </row>
    <row r="1390">
      <c r="A1390" s="4"/>
      <c r="C1390" s="5"/>
      <c r="H1390" s="6">
        <f>IF(D1390="","",IFERROR(IF(EXACT(VLOOKUP(D1390,Categories!$A$2:$A$16,1,FALSE),D1390),VLOOKUP(D1390,Categories!$A$2:$B$16,2,FALSE),"Fix the capitals"),"Check the category"))</f>
      </c>
      <c r="I1390" s="6">
        <f>IF(C1390="","",IF(C1390&lt;0,"Refund","Debit"))</f>
      </c>
    </row>
    <row r="1391">
      <c r="A1391" s="4"/>
      <c r="C1391" s="5"/>
      <c r="H1391" s="6">
        <f>IF(D1391="","",IFERROR(IF(EXACT(VLOOKUP(D1391,Categories!$A$2:$A$16,1,FALSE),D1391),VLOOKUP(D1391,Categories!$A$2:$B$16,2,FALSE),"Fix the capitals"),"Check the category"))</f>
      </c>
      <c r="I1391" s="6">
        <f>IF(C1391="","",IF(C1391&lt;0,"Refund","Debit"))</f>
      </c>
    </row>
    <row r="1392">
      <c r="A1392" s="4"/>
      <c r="C1392" s="5"/>
      <c r="H1392" s="6">
        <f>IF(D1392="","",IFERROR(IF(EXACT(VLOOKUP(D1392,Categories!$A$2:$A$16,1,FALSE),D1392),VLOOKUP(D1392,Categories!$A$2:$B$16,2,FALSE),"Fix the capitals"),"Check the category"))</f>
      </c>
      <c r="I1392" s="6">
        <f>IF(C1392="","",IF(C1392&lt;0,"Refund","Debit"))</f>
      </c>
    </row>
    <row r="1393">
      <c r="A1393" s="4"/>
      <c r="C1393" s="5"/>
      <c r="H1393" s="6">
        <f>IF(D1393="","",IFERROR(IF(EXACT(VLOOKUP(D1393,Categories!$A$2:$A$16,1,FALSE),D1393),VLOOKUP(D1393,Categories!$A$2:$B$16,2,FALSE),"Fix the capitals"),"Check the category"))</f>
      </c>
      <c r="I1393" s="6">
        <f>IF(C1393="","",IF(C1393&lt;0,"Refund","Debit"))</f>
      </c>
    </row>
    <row r="1394">
      <c r="A1394" s="4"/>
      <c r="C1394" s="5"/>
      <c r="H1394" s="6">
        <f>IF(D1394="","",IFERROR(IF(EXACT(VLOOKUP(D1394,Categories!$A$2:$A$16,1,FALSE),D1394),VLOOKUP(D1394,Categories!$A$2:$B$16,2,FALSE),"Fix the capitals"),"Check the category"))</f>
      </c>
      <c r="I1394" s="6">
        <f>IF(C1394="","",IF(C1394&lt;0,"Refund","Debit"))</f>
      </c>
    </row>
    <row r="1395">
      <c r="A1395" s="4"/>
      <c r="C1395" s="5"/>
      <c r="H1395" s="6">
        <f>IF(D1395="","",IFERROR(IF(EXACT(VLOOKUP(D1395,Categories!$A$2:$A$16,1,FALSE),D1395),VLOOKUP(D1395,Categories!$A$2:$B$16,2,FALSE),"Fix the capitals"),"Check the category"))</f>
      </c>
      <c r="I1395" s="6">
        <f>IF(C1395="","",IF(C1395&lt;0,"Refund","Debit"))</f>
      </c>
    </row>
    <row r="1396">
      <c r="A1396" s="4"/>
      <c r="C1396" s="5"/>
      <c r="H1396" s="6">
        <f>IF(D1396="","",IFERROR(IF(EXACT(VLOOKUP(D1396,Categories!$A$2:$A$16,1,FALSE),D1396),VLOOKUP(D1396,Categories!$A$2:$B$16,2,FALSE),"Fix the capitals"),"Check the category"))</f>
      </c>
      <c r="I1396" s="6">
        <f>IF(C1396="","",IF(C1396&lt;0,"Refund","Debit"))</f>
      </c>
    </row>
    <row r="1397">
      <c r="A1397" s="4"/>
      <c r="C1397" s="5"/>
      <c r="H1397" s="6">
        <f>IF(D1397="","",IFERROR(IF(EXACT(VLOOKUP(D1397,Categories!$A$2:$A$16,1,FALSE),D1397),VLOOKUP(D1397,Categories!$A$2:$B$16,2,FALSE),"Fix the capitals"),"Check the category"))</f>
      </c>
      <c r="I1397" s="6">
        <f>IF(C1397="","",IF(C1397&lt;0,"Refund","Debit"))</f>
      </c>
    </row>
    <row r="1398">
      <c r="A1398" s="4"/>
      <c r="C1398" s="5"/>
      <c r="H1398" s="6">
        <f>IF(D1398="","",IFERROR(IF(EXACT(VLOOKUP(D1398,Categories!$A$2:$A$16,1,FALSE),D1398),VLOOKUP(D1398,Categories!$A$2:$B$16,2,FALSE),"Fix the capitals"),"Check the category"))</f>
      </c>
      <c r="I1398" s="6">
        <f>IF(C1398="","",IF(C1398&lt;0,"Refund","Debit"))</f>
      </c>
    </row>
    <row r="1399">
      <c r="A1399" s="4"/>
      <c r="C1399" s="5"/>
      <c r="H1399" s="6">
        <f>IF(D1399="","",IFERROR(IF(EXACT(VLOOKUP(D1399,Categories!$A$2:$A$16,1,FALSE),D1399),VLOOKUP(D1399,Categories!$A$2:$B$16,2,FALSE),"Fix the capitals"),"Check the category"))</f>
      </c>
      <c r="I1399" s="6">
        <f>IF(C1399="","",IF(C1399&lt;0,"Refund","Debit"))</f>
      </c>
    </row>
    <row r="1400">
      <c r="A1400" s="4"/>
      <c r="C1400" s="5"/>
      <c r="H1400" s="6">
        <f>IF(D1400="","",IFERROR(IF(EXACT(VLOOKUP(D1400,Categories!$A$2:$A$16,1,FALSE),D1400),VLOOKUP(D1400,Categories!$A$2:$B$16,2,FALSE),"Fix the capitals"),"Check the category"))</f>
      </c>
      <c r="I1400" s="6">
        <f>IF(C1400="","",IF(C1400&lt;0,"Refund","Debit"))</f>
      </c>
    </row>
    <row r="1401">
      <c r="A1401" s="4"/>
      <c r="C1401" s="5"/>
      <c r="H1401" s="6">
        <f>IF(D1401="","",IFERROR(IF(EXACT(VLOOKUP(D1401,Categories!$A$2:$A$16,1,FALSE),D1401),VLOOKUP(D1401,Categories!$A$2:$B$16,2,FALSE),"Fix the capitals"),"Check the category"))</f>
      </c>
      <c r="I1401" s="6">
        <f>IF(C1401="","",IF(C1401&lt;0,"Refund","Debit"))</f>
      </c>
    </row>
    <row r="1402">
      <c r="A1402" s="4"/>
      <c r="C1402" s="5"/>
      <c r="H1402" s="6">
        <f>IF(D1402="","",IFERROR(IF(EXACT(VLOOKUP(D1402,Categories!$A$2:$A$16,1,FALSE),D1402),VLOOKUP(D1402,Categories!$A$2:$B$16,2,FALSE),"Fix the capitals"),"Check the category"))</f>
      </c>
      <c r="I1402" s="6">
        <f>IF(C1402="","",IF(C1402&lt;0,"Refund","Debit"))</f>
      </c>
    </row>
    <row r="1403">
      <c r="A1403" s="4"/>
      <c r="C1403" s="5"/>
      <c r="H1403" s="6">
        <f>IF(D1403="","",IFERROR(IF(EXACT(VLOOKUP(D1403,Categories!$A$2:$A$16,1,FALSE),D1403),VLOOKUP(D1403,Categories!$A$2:$B$16,2,FALSE),"Fix the capitals"),"Check the category"))</f>
      </c>
      <c r="I1403" s="6">
        <f>IF(C1403="","",IF(C1403&lt;0,"Refund","Debit"))</f>
      </c>
    </row>
    <row r="1404">
      <c r="A1404" s="4"/>
      <c r="C1404" s="5"/>
      <c r="H1404" s="6">
        <f>IF(D1404="","",IFERROR(IF(EXACT(VLOOKUP(D1404,Categories!$A$2:$A$16,1,FALSE),D1404),VLOOKUP(D1404,Categories!$A$2:$B$16,2,FALSE),"Fix the capitals"),"Check the category"))</f>
      </c>
      <c r="I1404" s="6">
        <f>IF(C1404="","",IF(C1404&lt;0,"Refund","Debit"))</f>
      </c>
    </row>
    <row r="1405">
      <c r="A1405" s="4"/>
      <c r="C1405" s="5"/>
      <c r="H1405" s="6">
        <f>IF(D1405="","",IFERROR(IF(EXACT(VLOOKUP(D1405,Categories!$A$2:$A$16,1,FALSE),D1405),VLOOKUP(D1405,Categories!$A$2:$B$16,2,FALSE),"Fix the capitals"),"Check the category"))</f>
      </c>
      <c r="I1405" s="6">
        <f>IF(C1405="","",IF(C1405&lt;0,"Refund","Debit"))</f>
      </c>
    </row>
    <row r="1406">
      <c r="A1406" s="4"/>
      <c r="C1406" s="5"/>
      <c r="H1406" s="6">
        <f>IF(D1406="","",IFERROR(IF(EXACT(VLOOKUP(D1406,Categories!$A$2:$A$16,1,FALSE),D1406),VLOOKUP(D1406,Categories!$A$2:$B$16,2,FALSE),"Fix the capitals"),"Check the category"))</f>
      </c>
      <c r="I1406" s="6">
        <f>IF(C1406="","",IF(C1406&lt;0,"Refund","Debit"))</f>
      </c>
    </row>
    <row r="1407">
      <c r="A1407" s="4"/>
      <c r="C1407" s="5"/>
      <c r="H1407" s="6">
        <f>IF(D1407="","",IFERROR(IF(EXACT(VLOOKUP(D1407,Categories!$A$2:$A$16,1,FALSE),D1407),VLOOKUP(D1407,Categories!$A$2:$B$16,2,FALSE),"Fix the capitals"),"Check the category"))</f>
      </c>
      <c r="I1407" s="6">
        <f>IF(C1407="","",IF(C1407&lt;0,"Refund","Debit"))</f>
      </c>
    </row>
    <row r="1408">
      <c r="A1408" s="4"/>
      <c r="C1408" s="5"/>
      <c r="H1408" s="6">
        <f>IF(D1408="","",IFERROR(IF(EXACT(VLOOKUP(D1408,Categories!$A$2:$A$16,1,FALSE),D1408),VLOOKUP(D1408,Categories!$A$2:$B$16,2,FALSE),"Fix the capitals"),"Check the category"))</f>
      </c>
      <c r="I1408" s="6">
        <f>IF(C1408="","",IF(C1408&lt;0,"Refund","Debit"))</f>
      </c>
    </row>
    <row r="1409">
      <c r="A1409" s="4"/>
      <c r="C1409" s="5"/>
      <c r="H1409" s="6">
        <f>IF(D1409="","",IFERROR(IF(EXACT(VLOOKUP(D1409,Categories!$A$2:$A$16,1,FALSE),D1409),VLOOKUP(D1409,Categories!$A$2:$B$16,2,FALSE),"Fix the capitals"),"Check the category"))</f>
      </c>
      <c r="I1409" s="6">
        <f>IF(C1409="","",IF(C1409&lt;0,"Refund","Debit"))</f>
      </c>
    </row>
    <row r="1410">
      <c r="A1410" s="4"/>
      <c r="C1410" s="5"/>
      <c r="H1410" s="6">
        <f>IF(D1410="","",IFERROR(IF(EXACT(VLOOKUP(D1410,Categories!$A$2:$A$16,1,FALSE),D1410),VLOOKUP(D1410,Categories!$A$2:$B$16,2,FALSE),"Fix the capitals"),"Check the category"))</f>
      </c>
      <c r="I1410" s="6">
        <f>IF(C1410="","",IF(C1410&lt;0,"Refund","Debit"))</f>
      </c>
    </row>
    <row r="1411">
      <c r="A1411" s="4"/>
      <c r="C1411" s="5"/>
      <c r="H1411" s="6">
        <f>IF(D1411="","",IFERROR(IF(EXACT(VLOOKUP(D1411,Categories!$A$2:$A$16,1,FALSE),D1411),VLOOKUP(D1411,Categories!$A$2:$B$16,2,FALSE),"Fix the capitals"),"Check the category"))</f>
      </c>
      <c r="I1411" s="6">
        <f>IF(C1411="","",IF(C1411&lt;0,"Refund","Debit"))</f>
      </c>
    </row>
    <row r="1412">
      <c r="A1412" s="4"/>
      <c r="C1412" s="5"/>
      <c r="H1412" s="6">
        <f>IF(D1412="","",IFERROR(IF(EXACT(VLOOKUP(D1412,Categories!$A$2:$A$16,1,FALSE),D1412),VLOOKUP(D1412,Categories!$A$2:$B$16,2,FALSE),"Fix the capitals"),"Check the category"))</f>
      </c>
      <c r="I1412" s="6">
        <f>IF(C1412="","",IF(C1412&lt;0,"Refund","Debit"))</f>
      </c>
    </row>
    <row r="1413">
      <c r="A1413" s="4"/>
      <c r="C1413" s="5"/>
      <c r="H1413" s="6">
        <f>IF(D1413="","",IFERROR(IF(EXACT(VLOOKUP(D1413,Categories!$A$2:$A$16,1,FALSE),D1413),VLOOKUP(D1413,Categories!$A$2:$B$16,2,FALSE),"Fix the capitals"),"Check the category"))</f>
      </c>
      <c r="I1413" s="6">
        <f>IF(C1413="","",IF(C1413&lt;0,"Refund","Debit"))</f>
      </c>
    </row>
    <row r="1414">
      <c r="A1414" s="4"/>
      <c r="C1414" s="5"/>
      <c r="H1414" s="6">
        <f>IF(D1414="","",IFERROR(IF(EXACT(VLOOKUP(D1414,Categories!$A$2:$A$16,1,FALSE),D1414),VLOOKUP(D1414,Categories!$A$2:$B$16,2,FALSE),"Fix the capitals"),"Check the category"))</f>
      </c>
      <c r="I1414" s="6">
        <f>IF(C1414="","",IF(C1414&lt;0,"Refund","Debit"))</f>
      </c>
    </row>
    <row r="1415">
      <c r="A1415" s="4"/>
      <c r="C1415" s="5"/>
      <c r="H1415" s="6">
        <f>IF(D1415="","",IFERROR(IF(EXACT(VLOOKUP(D1415,Categories!$A$2:$A$16,1,FALSE),D1415),VLOOKUP(D1415,Categories!$A$2:$B$16,2,FALSE),"Fix the capitals"),"Check the category"))</f>
      </c>
      <c r="I1415" s="6">
        <f>IF(C1415="","",IF(C1415&lt;0,"Refund","Debit"))</f>
      </c>
    </row>
    <row r="1416">
      <c r="A1416" s="4"/>
      <c r="C1416" s="5"/>
      <c r="H1416" s="6">
        <f>IF(D1416="","",IFERROR(IF(EXACT(VLOOKUP(D1416,Categories!$A$2:$A$16,1,FALSE),D1416),VLOOKUP(D1416,Categories!$A$2:$B$16,2,FALSE),"Fix the capitals"),"Check the category"))</f>
      </c>
      <c r="I1416" s="6">
        <f>IF(C1416="","",IF(C1416&lt;0,"Refund","Debit"))</f>
      </c>
    </row>
    <row r="1417">
      <c r="A1417" s="4"/>
      <c r="C1417" s="5"/>
      <c r="H1417" s="6">
        <f>IF(D1417="","",IFERROR(IF(EXACT(VLOOKUP(D1417,Categories!$A$2:$A$16,1,FALSE),D1417),VLOOKUP(D1417,Categories!$A$2:$B$16,2,FALSE),"Fix the capitals"),"Check the category"))</f>
      </c>
      <c r="I1417" s="6">
        <f>IF(C1417="","",IF(C1417&lt;0,"Refund","Debit"))</f>
      </c>
    </row>
    <row r="1418">
      <c r="A1418" s="4"/>
      <c r="C1418" s="5"/>
      <c r="H1418" s="6">
        <f>IF(D1418="","",IFERROR(IF(EXACT(VLOOKUP(D1418,Categories!$A$2:$A$16,1,FALSE),D1418),VLOOKUP(D1418,Categories!$A$2:$B$16,2,FALSE),"Fix the capitals"),"Check the category"))</f>
      </c>
      <c r="I1418" s="6">
        <f>IF(C1418="","",IF(C1418&lt;0,"Refund","Debit"))</f>
      </c>
    </row>
    <row r="1419">
      <c r="A1419" s="4"/>
      <c r="C1419" s="5"/>
      <c r="H1419" s="6">
        <f>IF(D1419="","",IFERROR(IF(EXACT(VLOOKUP(D1419,Categories!$A$2:$A$16,1,FALSE),D1419),VLOOKUP(D1419,Categories!$A$2:$B$16,2,FALSE),"Fix the capitals"),"Check the category"))</f>
      </c>
      <c r="I1419" s="6">
        <f>IF(C1419="","",IF(C1419&lt;0,"Refund","Debit"))</f>
      </c>
    </row>
    <row r="1420">
      <c r="A1420" s="4"/>
      <c r="C1420" s="5"/>
      <c r="H1420" s="6">
        <f>IF(D1420="","",IFERROR(IF(EXACT(VLOOKUP(D1420,Categories!$A$2:$A$16,1,FALSE),D1420),VLOOKUP(D1420,Categories!$A$2:$B$16,2,FALSE),"Fix the capitals"),"Check the category"))</f>
      </c>
      <c r="I1420" s="6">
        <f>IF(C1420="","",IF(C1420&lt;0,"Refund","Debit"))</f>
      </c>
    </row>
    <row r="1421">
      <c r="A1421" s="4"/>
      <c r="C1421" s="5"/>
      <c r="H1421" s="6">
        <f>IF(D1421="","",IFERROR(IF(EXACT(VLOOKUP(D1421,Categories!$A$2:$A$16,1,FALSE),D1421),VLOOKUP(D1421,Categories!$A$2:$B$16,2,FALSE),"Fix the capitals"),"Check the category"))</f>
      </c>
      <c r="I1421" s="6">
        <f>IF(C1421="","",IF(C1421&lt;0,"Refund","Debit"))</f>
      </c>
    </row>
    <row r="1422">
      <c r="A1422" s="4"/>
      <c r="C1422" s="5"/>
      <c r="H1422" s="6">
        <f>IF(D1422="","",IFERROR(IF(EXACT(VLOOKUP(D1422,Categories!$A$2:$A$16,1,FALSE),D1422),VLOOKUP(D1422,Categories!$A$2:$B$16,2,FALSE),"Fix the capitals"),"Check the category"))</f>
      </c>
      <c r="I1422" s="6">
        <f>IF(C1422="","",IF(C1422&lt;0,"Refund","Debit"))</f>
      </c>
    </row>
    <row r="1423">
      <c r="A1423" s="4"/>
      <c r="C1423" s="5"/>
      <c r="H1423" s="6">
        <f>IF(D1423="","",IFERROR(IF(EXACT(VLOOKUP(D1423,Categories!$A$2:$A$16,1,FALSE),D1423),VLOOKUP(D1423,Categories!$A$2:$B$16,2,FALSE),"Fix the capitals"),"Check the category"))</f>
      </c>
      <c r="I1423" s="6">
        <f>IF(C1423="","",IF(C1423&lt;0,"Refund","Debit"))</f>
      </c>
    </row>
    <row r="1424">
      <c r="A1424" s="4"/>
      <c r="C1424" s="5"/>
      <c r="H1424" s="6">
        <f>IF(D1424="","",IFERROR(IF(EXACT(VLOOKUP(D1424,Categories!$A$2:$A$16,1,FALSE),D1424),VLOOKUP(D1424,Categories!$A$2:$B$16,2,FALSE),"Fix the capitals"),"Check the category"))</f>
      </c>
      <c r="I1424" s="6">
        <f>IF(C1424="","",IF(C1424&lt;0,"Refund","Debit"))</f>
      </c>
    </row>
    <row r="1425">
      <c r="A1425" s="4"/>
      <c r="C1425" s="5"/>
      <c r="H1425" s="6">
        <f>IF(D1425="","",IFERROR(IF(EXACT(VLOOKUP(D1425,Categories!$A$2:$A$16,1,FALSE),D1425),VLOOKUP(D1425,Categories!$A$2:$B$16,2,FALSE),"Fix the capitals"),"Check the category"))</f>
      </c>
      <c r="I1425" s="6">
        <f>IF(C1425="","",IF(C1425&lt;0,"Refund","Debit"))</f>
      </c>
    </row>
    <row r="1426">
      <c r="A1426" s="4"/>
      <c r="C1426" s="5"/>
      <c r="H1426" s="6">
        <f>IF(D1426="","",IFERROR(IF(EXACT(VLOOKUP(D1426,Categories!$A$2:$A$16,1,FALSE),D1426),VLOOKUP(D1426,Categories!$A$2:$B$16,2,FALSE),"Fix the capitals"),"Check the category"))</f>
      </c>
      <c r="I1426" s="6">
        <f>IF(C1426="","",IF(C1426&lt;0,"Refund","Debit"))</f>
      </c>
    </row>
    <row r="1427">
      <c r="A1427" s="4"/>
      <c r="C1427" s="5"/>
      <c r="H1427" s="6">
        <f>IF(D1427="","",IFERROR(IF(EXACT(VLOOKUP(D1427,Categories!$A$2:$A$16,1,FALSE),D1427),VLOOKUP(D1427,Categories!$A$2:$B$16,2,FALSE),"Fix the capitals"),"Check the category"))</f>
      </c>
      <c r="I1427" s="6">
        <f>IF(C1427="","",IF(C1427&lt;0,"Refund","Debit"))</f>
      </c>
    </row>
    <row r="1428">
      <c r="A1428" s="4"/>
      <c r="C1428" s="5"/>
      <c r="H1428" s="6">
        <f>IF(D1428="","",IFERROR(IF(EXACT(VLOOKUP(D1428,Categories!$A$2:$A$16,1,FALSE),D1428),VLOOKUP(D1428,Categories!$A$2:$B$16,2,FALSE),"Fix the capitals"),"Check the category"))</f>
      </c>
      <c r="I1428" s="6">
        <f>IF(C1428="","",IF(C1428&lt;0,"Refund","Debit"))</f>
      </c>
    </row>
    <row r="1429">
      <c r="A1429" s="4"/>
      <c r="C1429" s="5"/>
      <c r="H1429" s="6">
        <f>IF(D1429="","",IFERROR(IF(EXACT(VLOOKUP(D1429,Categories!$A$2:$A$16,1,FALSE),D1429),VLOOKUP(D1429,Categories!$A$2:$B$16,2,FALSE),"Fix the capitals"),"Check the category"))</f>
      </c>
      <c r="I1429" s="6">
        <f>IF(C1429="","",IF(C1429&lt;0,"Refund","Debit"))</f>
      </c>
    </row>
    <row r="1430">
      <c r="A1430" s="4"/>
      <c r="C1430" s="5"/>
      <c r="H1430" s="6">
        <f>IF(D1430="","",IFERROR(IF(EXACT(VLOOKUP(D1430,Categories!$A$2:$A$16,1,FALSE),D1430),VLOOKUP(D1430,Categories!$A$2:$B$16,2,FALSE),"Fix the capitals"),"Check the category"))</f>
      </c>
      <c r="I1430" s="6">
        <f>IF(C1430="","",IF(C1430&lt;0,"Refund","Debit"))</f>
      </c>
    </row>
    <row r="1431">
      <c r="A1431" s="4"/>
      <c r="C1431" s="5"/>
      <c r="H1431" s="6">
        <f>IF(D1431="","",IFERROR(IF(EXACT(VLOOKUP(D1431,Categories!$A$2:$A$16,1,FALSE),D1431),VLOOKUP(D1431,Categories!$A$2:$B$16,2,FALSE),"Fix the capitals"),"Check the category"))</f>
      </c>
      <c r="I1431" s="6">
        <f>IF(C1431="","",IF(C1431&lt;0,"Refund","Debit"))</f>
      </c>
    </row>
    <row r="1432">
      <c r="A1432" s="4"/>
      <c r="C1432" s="5"/>
      <c r="H1432" s="6">
        <f>IF(D1432="","",IFERROR(IF(EXACT(VLOOKUP(D1432,Categories!$A$2:$A$16,1,FALSE),D1432),VLOOKUP(D1432,Categories!$A$2:$B$16,2,FALSE),"Fix the capitals"),"Check the category"))</f>
      </c>
      <c r="I1432" s="6">
        <f>IF(C1432="","",IF(C1432&lt;0,"Refund","Debit"))</f>
      </c>
    </row>
    <row r="1433">
      <c r="A1433" s="4"/>
      <c r="C1433" s="5"/>
      <c r="H1433" s="6">
        <f>IF(D1433="","",IFERROR(IF(EXACT(VLOOKUP(D1433,Categories!$A$2:$A$16,1,FALSE),D1433),VLOOKUP(D1433,Categories!$A$2:$B$16,2,FALSE),"Fix the capitals"),"Check the category"))</f>
      </c>
      <c r="I1433" s="6">
        <f>IF(C1433="","",IF(C1433&lt;0,"Refund","Debit"))</f>
      </c>
    </row>
    <row r="1434">
      <c r="A1434" s="4"/>
      <c r="C1434" s="5"/>
      <c r="H1434" s="6">
        <f>IF(D1434="","",IFERROR(IF(EXACT(VLOOKUP(D1434,Categories!$A$2:$A$16,1,FALSE),D1434),VLOOKUP(D1434,Categories!$A$2:$B$16,2,FALSE),"Fix the capitals"),"Check the category"))</f>
      </c>
      <c r="I1434" s="6">
        <f>IF(C1434="","",IF(C1434&lt;0,"Refund","Debit"))</f>
      </c>
    </row>
    <row r="1435">
      <c r="A1435" s="4"/>
      <c r="C1435" s="5"/>
      <c r="H1435" s="6">
        <f>IF(D1435="","",IFERROR(IF(EXACT(VLOOKUP(D1435,Categories!$A$2:$A$16,1,FALSE),D1435),VLOOKUP(D1435,Categories!$A$2:$B$16,2,FALSE),"Fix the capitals"),"Check the category"))</f>
      </c>
      <c r="I1435" s="6">
        <f>IF(C1435="","",IF(C1435&lt;0,"Refund","Debit"))</f>
      </c>
    </row>
    <row r="1436">
      <c r="A1436" s="4"/>
      <c r="C1436" s="5"/>
      <c r="H1436" s="6">
        <f>IF(D1436="","",IFERROR(IF(EXACT(VLOOKUP(D1436,Categories!$A$2:$A$16,1,FALSE),D1436),VLOOKUP(D1436,Categories!$A$2:$B$16,2,FALSE),"Fix the capitals"),"Check the category"))</f>
      </c>
      <c r="I1436" s="6">
        <f>IF(C1436="","",IF(C1436&lt;0,"Refund","Debit"))</f>
      </c>
    </row>
    <row r="1437">
      <c r="A1437" s="4"/>
      <c r="C1437" s="5"/>
      <c r="H1437" s="6">
        <f>IF(D1437="","",IFERROR(IF(EXACT(VLOOKUP(D1437,Categories!$A$2:$A$16,1,FALSE),D1437),VLOOKUP(D1437,Categories!$A$2:$B$16,2,FALSE),"Fix the capitals"),"Check the category"))</f>
      </c>
      <c r="I1437" s="6">
        <f>IF(C1437="","",IF(C1437&lt;0,"Refund","Debit"))</f>
      </c>
    </row>
    <row r="1438">
      <c r="A1438" s="4"/>
      <c r="C1438" s="5"/>
      <c r="H1438" s="6">
        <f>IF(D1438="","",IFERROR(IF(EXACT(VLOOKUP(D1438,Categories!$A$2:$A$16,1,FALSE),D1438),VLOOKUP(D1438,Categories!$A$2:$B$16,2,FALSE),"Fix the capitals"),"Check the category"))</f>
      </c>
      <c r="I1438" s="6">
        <f>IF(C1438="","",IF(C1438&lt;0,"Refund","Debit"))</f>
      </c>
    </row>
    <row r="1439">
      <c r="A1439" s="4"/>
      <c r="C1439" s="5"/>
      <c r="H1439" s="6">
        <f>IF(D1439="","",IFERROR(IF(EXACT(VLOOKUP(D1439,Categories!$A$2:$A$16,1,FALSE),D1439),VLOOKUP(D1439,Categories!$A$2:$B$16,2,FALSE),"Fix the capitals"),"Check the category"))</f>
      </c>
      <c r="I1439" s="6">
        <f>IF(C1439="","",IF(C1439&lt;0,"Refund","Debit"))</f>
      </c>
    </row>
    <row r="1440">
      <c r="A1440" s="4"/>
      <c r="C1440" s="5"/>
      <c r="H1440" s="6">
        <f>IF(D1440="","",IFERROR(IF(EXACT(VLOOKUP(D1440,Categories!$A$2:$A$16,1,FALSE),D1440),VLOOKUP(D1440,Categories!$A$2:$B$16,2,FALSE),"Fix the capitals"),"Check the category"))</f>
      </c>
      <c r="I1440" s="6">
        <f>IF(C1440="","",IF(C1440&lt;0,"Refund","Debit"))</f>
      </c>
    </row>
    <row r="1441">
      <c r="A1441" s="4"/>
      <c r="C1441" s="5"/>
      <c r="H1441" s="6">
        <f>IF(D1441="","",IFERROR(IF(EXACT(VLOOKUP(D1441,Categories!$A$2:$A$16,1,FALSE),D1441),VLOOKUP(D1441,Categories!$A$2:$B$16,2,FALSE),"Fix the capitals"),"Check the category"))</f>
      </c>
      <c r="I1441" s="6">
        <f>IF(C1441="","",IF(C1441&lt;0,"Refund","Debit"))</f>
      </c>
    </row>
    <row r="1442">
      <c r="A1442" s="4"/>
      <c r="C1442" s="5"/>
      <c r="H1442" s="6">
        <f>IF(D1442="","",IFERROR(IF(EXACT(VLOOKUP(D1442,Categories!$A$2:$A$16,1,FALSE),D1442),VLOOKUP(D1442,Categories!$A$2:$B$16,2,FALSE),"Fix the capitals"),"Check the category"))</f>
      </c>
      <c r="I1442" s="6">
        <f>IF(C1442="","",IF(C1442&lt;0,"Refund","Debit"))</f>
      </c>
    </row>
    <row r="1443">
      <c r="A1443" s="4"/>
      <c r="C1443" s="5"/>
      <c r="H1443" s="6">
        <f>IF(D1443="","",IFERROR(IF(EXACT(VLOOKUP(D1443,Categories!$A$2:$A$16,1,FALSE),D1443),VLOOKUP(D1443,Categories!$A$2:$B$16,2,FALSE),"Fix the capitals"),"Check the category"))</f>
      </c>
      <c r="I1443" s="6">
        <f>IF(C1443="","",IF(C1443&lt;0,"Refund","Debit"))</f>
      </c>
    </row>
    <row r="1444">
      <c r="A1444" s="4"/>
      <c r="C1444" s="5"/>
      <c r="H1444" s="6">
        <f>IF(D1444="","",IFERROR(IF(EXACT(VLOOKUP(D1444,Categories!$A$2:$A$16,1,FALSE),D1444),VLOOKUP(D1444,Categories!$A$2:$B$16,2,FALSE),"Fix the capitals"),"Check the category"))</f>
      </c>
      <c r="I1444" s="6">
        <f>IF(C1444="","",IF(C1444&lt;0,"Refund","Debit"))</f>
      </c>
    </row>
    <row r="1445">
      <c r="A1445" s="4"/>
      <c r="C1445" s="5"/>
      <c r="H1445" s="6">
        <f>IF(D1445="","",IFERROR(IF(EXACT(VLOOKUP(D1445,Categories!$A$2:$A$16,1,FALSE),D1445),VLOOKUP(D1445,Categories!$A$2:$B$16,2,FALSE),"Fix the capitals"),"Check the category"))</f>
      </c>
      <c r="I1445" s="6">
        <f>IF(C1445="","",IF(C1445&lt;0,"Refund","Debit"))</f>
      </c>
    </row>
    <row r="1446">
      <c r="A1446" s="4"/>
      <c r="C1446" s="5"/>
      <c r="H1446" s="6">
        <f>IF(D1446="","",IFERROR(IF(EXACT(VLOOKUP(D1446,Categories!$A$2:$A$16,1,FALSE),D1446),VLOOKUP(D1446,Categories!$A$2:$B$16,2,FALSE),"Fix the capitals"),"Check the category"))</f>
      </c>
      <c r="I1446" s="6">
        <f>IF(C1446="","",IF(C1446&lt;0,"Refund","Debit"))</f>
      </c>
    </row>
    <row r="1447">
      <c r="A1447" s="4"/>
      <c r="C1447" s="5"/>
      <c r="H1447" s="6">
        <f>IF(D1447="","",IFERROR(IF(EXACT(VLOOKUP(D1447,Categories!$A$2:$A$16,1,FALSE),D1447),VLOOKUP(D1447,Categories!$A$2:$B$16,2,FALSE),"Fix the capitals"),"Check the category"))</f>
      </c>
      <c r="I1447" s="6">
        <f>IF(C1447="","",IF(C1447&lt;0,"Refund","Debit"))</f>
      </c>
    </row>
    <row r="1448">
      <c r="A1448" s="4"/>
      <c r="C1448" s="5"/>
      <c r="H1448" s="6">
        <f>IF(D1448="","",IFERROR(IF(EXACT(VLOOKUP(D1448,Categories!$A$2:$A$16,1,FALSE),D1448),VLOOKUP(D1448,Categories!$A$2:$B$16,2,FALSE),"Fix the capitals"),"Check the category"))</f>
      </c>
      <c r="I1448" s="6">
        <f>IF(C1448="","",IF(C1448&lt;0,"Refund","Debit"))</f>
      </c>
    </row>
    <row r="1449">
      <c r="A1449" s="4"/>
      <c r="C1449" s="5"/>
      <c r="H1449" s="6">
        <f>IF(D1449="","",IFERROR(IF(EXACT(VLOOKUP(D1449,Categories!$A$2:$A$16,1,FALSE),D1449),VLOOKUP(D1449,Categories!$A$2:$B$16,2,FALSE),"Fix the capitals"),"Check the category"))</f>
      </c>
      <c r="I1449" s="6">
        <f>IF(C1449="","",IF(C1449&lt;0,"Refund","Debit"))</f>
      </c>
    </row>
    <row r="1450">
      <c r="A1450" s="4"/>
      <c r="C1450" s="5"/>
      <c r="H1450" s="6">
        <f>IF(D1450="","",IFERROR(IF(EXACT(VLOOKUP(D1450,Categories!$A$2:$A$16,1,FALSE),D1450),VLOOKUP(D1450,Categories!$A$2:$B$16,2,FALSE),"Fix the capitals"),"Check the category"))</f>
      </c>
      <c r="I1450" s="6">
        <f>IF(C1450="","",IF(C1450&lt;0,"Refund","Debit"))</f>
      </c>
    </row>
    <row r="1451">
      <c r="A1451" s="4"/>
      <c r="C1451" s="5"/>
      <c r="H1451" s="6">
        <f>IF(D1451="","",IFERROR(IF(EXACT(VLOOKUP(D1451,Categories!$A$2:$A$16,1,FALSE),D1451),VLOOKUP(D1451,Categories!$A$2:$B$16,2,FALSE),"Fix the capitals"),"Check the category"))</f>
      </c>
      <c r="I1451" s="6">
        <f>IF(C1451="","",IF(C1451&lt;0,"Refund","Debit"))</f>
      </c>
    </row>
    <row r="1452">
      <c r="A1452" s="4"/>
      <c r="C1452" s="5"/>
      <c r="H1452" s="6">
        <f>IF(D1452="","",IFERROR(IF(EXACT(VLOOKUP(D1452,Categories!$A$2:$A$16,1,FALSE),D1452),VLOOKUP(D1452,Categories!$A$2:$B$16,2,FALSE),"Fix the capitals"),"Check the category"))</f>
      </c>
      <c r="I1452" s="6">
        <f>IF(C1452="","",IF(C1452&lt;0,"Refund","Debit"))</f>
      </c>
    </row>
    <row r="1453">
      <c r="A1453" s="4"/>
      <c r="C1453" s="5"/>
      <c r="H1453" s="6">
        <f>IF(D1453="","",IFERROR(IF(EXACT(VLOOKUP(D1453,Categories!$A$2:$A$16,1,FALSE),D1453),VLOOKUP(D1453,Categories!$A$2:$B$16,2,FALSE),"Fix the capitals"),"Check the category"))</f>
      </c>
      <c r="I1453" s="6">
        <f>IF(C1453="","",IF(C1453&lt;0,"Refund","Debit"))</f>
      </c>
    </row>
    <row r="1454">
      <c r="A1454" s="4"/>
      <c r="C1454" s="5"/>
      <c r="H1454" s="6">
        <f>IF(D1454="","",IFERROR(IF(EXACT(VLOOKUP(D1454,Categories!$A$2:$A$16,1,FALSE),D1454),VLOOKUP(D1454,Categories!$A$2:$B$16,2,FALSE),"Fix the capitals"),"Check the category"))</f>
      </c>
      <c r="I1454" s="6">
        <f>IF(C1454="","",IF(C1454&lt;0,"Refund","Debit"))</f>
      </c>
    </row>
    <row r="1455">
      <c r="A1455" s="4"/>
      <c r="C1455" s="5"/>
      <c r="H1455" s="6">
        <f>IF(D1455="","",IFERROR(IF(EXACT(VLOOKUP(D1455,Categories!$A$2:$A$16,1,FALSE),D1455),VLOOKUP(D1455,Categories!$A$2:$B$16,2,FALSE),"Fix the capitals"),"Check the category"))</f>
      </c>
      <c r="I1455" s="6">
        <f>IF(C1455="","",IF(C1455&lt;0,"Refund","Debit"))</f>
      </c>
    </row>
    <row r="1456">
      <c r="A1456" s="4"/>
      <c r="C1456" s="5"/>
      <c r="H1456" s="6">
        <f>IF(D1456="","",IFERROR(IF(EXACT(VLOOKUP(D1456,Categories!$A$2:$A$16,1,FALSE),D1456),VLOOKUP(D1456,Categories!$A$2:$B$16,2,FALSE),"Fix the capitals"),"Check the category"))</f>
      </c>
      <c r="I1456" s="6">
        <f>IF(C1456="","",IF(C1456&lt;0,"Refund","Debit"))</f>
      </c>
    </row>
    <row r="1457">
      <c r="A1457" s="4"/>
      <c r="C1457" s="5"/>
      <c r="H1457" s="6">
        <f>IF(D1457="","",IFERROR(IF(EXACT(VLOOKUP(D1457,Categories!$A$2:$A$16,1,FALSE),D1457),VLOOKUP(D1457,Categories!$A$2:$B$16,2,FALSE),"Fix the capitals"),"Check the category"))</f>
      </c>
      <c r="I1457" s="6">
        <f>IF(C1457="","",IF(C1457&lt;0,"Refund","Debit"))</f>
      </c>
    </row>
    <row r="1458">
      <c r="A1458" s="4"/>
      <c r="C1458" s="5"/>
      <c r="H1458" s="6">
        <f>IF(D1458="","",IFERROR(IF(EXACT(VLOOKUP(D1458,Categories!$A$2:$A$16,1,FALSE),D1458),VLOOKUP(D1458,Categories!$A$2:$B$16,2,FALSE),"Fix the capitals"),"Check the category"))</f>
      </c>
      <c r="I1458" s="6">
        <f>IF(C1458="","",IF(C1458&lt;0,"Refund","Debit"))</f>
      </c>
    </row>
    <row r="1459">
      <c r="A1459" s="4"/>
      <c r="C1459" s="5"/>
      <c r="H1459" s="6">
        <f>IF(D1459="","",IFERROR(IF(EXACT(VLOOKUP(D1459,Categories!$A$2:$A$16,1,FALSE),D1459),VLOOKUP(D1459,Categories!$A$2:$B$16,2,FALSE),"Fix the capitals"),"Check the category"))</f>
      </c>
      <c r="I1459" s="6">
        <f>IF(C1459="","",IF(C1459&lt;0,"Refund","Debit"))</f>
      </c>
    </row>
    <row r="1460">
      <c r="A1460" s="4"/>
      <c r="C1460" s="5"/>
      <c r="H1460" s="6">
        <f>IF(D1460="","",IFERROR(IF(EXACT(VLOOKUP(D1460,Categories!$A$2:$A$16,1,FALSE),D1460),VLOOKUP(D1460,Categories!$A$2:$B$16,2,FALSE),"Fix the capitals"),"Check the category"))</f>
      </c>
      <c r="I1460" s="6">
        <f>IF(C1460="","",IF(C1460&lt;0,"Refund","Debit"))</f>
      </c>
    </row>
    <row r="1461">
      <c r="A1461" s="4"/>
      <c r="C1461" s="5"/>
      <c r="H1461" s="6">
        <f>IF(D1461="","",IFERROR(IF(EXACT(VLOOKUP(D1461,Categories!$A$2:$A$16,1,FALSE),D1461),VLOOKUP(D1461,Categories!$A$2:$B$16,2,FALSE),"Fix the capitals"),"Check the category"))</f>
      </c>
      <c r="I1461" s="6">
        <f>IF(C1461="","",IF(C1461&lt;0,"Refund","Debit"))</f>
      </c>
    </row>
    <row r="1462">
      <c r="A1462" s="4"/>
      <c r="C1462" s="5"/>
      <c r="H1462" s="6">
        <f>IF(D1462="","",IFERROR(IF(EXACT(VLOOKUP(D1462,Categories!$A$2:$A$16,1,FALSE),D1462),VLOOKUP(D1462,Categories!$A$2:$B$16,2,FALSE),"Fix the capitals"),"Check the category"))</f>
      </c>
      <c r="I1462" s="6">
        <f>IF(C1462="","",IF(C1462&lt;0,"Refund","Debit"))</f>
      </c>
    </row>
    <row r="1463">
      <c r="A1463" s="4"/>
      <c r="C1463" s="5"/>
      <c r="H1463" s="6">
        <f>IF(D1463="","",IFERROR(IF(EXACT(VLOOKUP(D1463,Categories!$A$2:$A$16,1,FALSE),D1463),VLOOKUP(D1463,Categories!$A$2:$B$16,2,FALSE),"Fix the capitals"),"Check the category"))</f>
      </c>
      <c r="I1463" s="6">
        <f>IF(C1463="","",IF(C1463&lt;0,"Refund","Debit"))</f>
      </c>
    </row>
    <row r="1464">
      <c r="A1464" s="4"/>
      <c r="C1464" s="5"/>
      <c r="H1464" s="6">
        <f>IF(D1464="","",IFERROR(IF(EXACT(VLOOKUP(D1464,Categories!$A$2:$A$16,1,FALSE),D1464),VLOOKUP(D1464,Categories!$A$2:$B$16,2,FALSE),"Fix the capitals"),"Check the category"))</f>
      </c>
      <c r="I1464" s="6">
        <f>IF(C1464="","",IF(C1464&lt;0,"Refund","Debit"))</f>
      </c>
    </row>
    <row r="1465">
      <c r="A1465" s="4"/>
      <c r="C1465" s="5"/>
      <c r="H1465" s="6">
        <f>IF(D1465="","",IFERROR(IF(EXACT(VLOOKUP(D1465,Categories!$A$2:$A$16,1,FALSE),D1465),VLOOKUP(D1465,Categories!$A$2:$B$16,2,FALSE),"Fix the capitals"),"Check the category"))</f>
      </c>
      <c r="I1465" s="6">
        <f>IF(C1465="","",IF(C1465&lt;0,"Refund","Debit"))</f>
      </c>
    </row>
    <row r="1466">
      <c r="A1466" s="4"/>
      <c r="C1466" s="5"/>
      <c r="H1466" s="6">
        <f>IF(D1466="","",IFERROR(IF(EXACT(VLOOKUP(D1466,Categories!$A$2:$A$16,1,FALSE),D1466),VLOOKUP(D1466,Categories!$A$2:$B$16,2,FALSE),"Fix the capitals"),"Check the category"))</f>
      </c>
      <c r="I1466" s="6">
        <f>IF(C1466="","",IF(C1466&lt;0,"Refund","Debit"))</f>
      </c>
    </row>
    <row r="1467">
      <c r="A1467" s="4"/>
      <c r="C1467" s="5"/>
      <c r="H1467" s="6">
        <f>IF(D1467="","",IFERROR(IF(EXACT(VLOOKUP(D1467,Categories!$A$2:$A$16,1,FALSE),D1467),VLOOKUP(D1467,Categories!$A$2:$B$16,2,FALSE),"Fix the capitals"),"Check the category"))</f>
      </c>
      <c r="I1467" s="6">
        <f>IF(C1467="","",IF(C1467&lt;0,"Refund","Debit"))</f>
      </c>
    </row>
    <row r="1468">
      <c r="A1468" s="4"/>
      <c r="C1468" s="5"/>
      <c r="H1468" s="6">
        <f>IF(D1468="","",IFERROR(IF(EXACT(VLOOKUP(D1468,Categories!$A$2:$A$16,1,FALSE),D1468),VLOOKUP(D1468,Categories!$A$2:$B$16,2,FALSE),"Fix the capitals"),"Check the category"))</f>
      </c>
      <c r="I1468" s="6">
        <f>IF(C1468="","",IF(C1468&lt;0,"Refund","Debit"))</f>
      </c>
    </row>
    <row r="1469">
      <c r="A1469" s="4"/>
      <c r="C1469" s="5"/>
      <c r="H1469" s="6">
        <f>IF(D1469="","",IFERROR(IF(EXACT(VLOOKUP(D1469,Categories!$A$2:$A$16,1,FALSE),D1469),VLOOKUP(D1469,Categories!$A$2:$B$16,2,FALSE),"Fix the capitals"),"Check the category"))</f>
      </c>
      <c r="I1469" s="6">
        <f>IF(C1469="","",IF(C1469&lt;0,"Refund","Debit"))</f>
      </c>
    </row>
    <row r="1470">
      <c r="A1470" s="4"/>
      <c r="C1470" s="5"/>
      <c r="H1470" s="6">
        <f>IF(D1470="","",IFERROR(IF(EXACT(VLOOKUP(D1470,Categories!$A$2:$A$16,1,FALSE),D1470),VLOOKUP(D1470,Categories!$A$2:$B$16,2,FALSE),"Fix the capitals"),"Check the category"))</f>
      </c>
      <c r="I1470" s="6">
        <f>IF(C1470="","",IF(C1470&lt;0,"Refund","Debit"))</f>
      </c>
    </row>
    <row r="1471">
      <c r="A1471" s="4"/>
      <c r="C1471" s="5"/>
      <c r="H1471" s="6">
        <f>IF(D1471="","",IFERROR(IF(EXACT(VLOOKUP(D1471,Categories!$A$2:$A$16,1,FALSE),D1471),VLOOKUP(D1471,Categories!$A$2:$B$16,2,FALSE),"Fix the capitals"),"Check the category"))</f>
      </c>
      <c r="I1471" s="6">
        <f>IF(C1471="","",IF(C1471&lt;0,"Refund","Debit"))</f>
      </c>
    </row>
    <row r="1472">
      <c r="A1472" s="4"/>
      <c r="C1472" s="5"/>
      <c r="H1472" s="6">
        <f>IF(D1472="","",IFERROR(IF(EXACT(VLOOKUP(D1472,Categories!$A$2:$A$16,1,FALSE),D1472),VLOOKUP(D1472,Categories!$A$2:$B$16,2,FALSE),"Fix the capitals"),"Check the category"))</f>
      </c>
      <c r="I1472" s="6">
        <f>IF(C1472="","",IF(C1472&lt;0,"Refund","Debit"))</f>
      </c>
    </row>
    <row r="1473">
      <c r="A1473" s="4"/>
      <c r="C1473" s="5"/>
      <c r="H1473" s="6">
        <f>IF(D1473="","",IFERROR(IF(EXACT(VLOOKUP(D1473,Categories!$A$2:$A$16,1,FALSE),D1473),VLOOKUP(D1473,Categories!$A$2:$B$16,2,FALSE),"Fix the capitals"),"Check the category"))</f>
      </c>
      <c r="I1473" s="6">
        <f>IF(C1473="","",IF(C1473&lt;0,"Refund","Debit"))</f>
      </c>
    </row>
    <row r="1474">
      <c r="A1474" s="4"/>
      <c r="C1474" s="5"/>
      <c r="H1474" s="6">
        <f>IF(D1474="","",IFERROR(IF(EXACT(VLOOKUP(D1474,Categories!$A$2:$A$16,1,FALSE),D1474),VLOOKUP(D1474,Categories!$A$2:$B$16,2,FALSE),"Fix the capitals"),"Check the category"))</f>
      </c>
      <c r="I1474" s="6">
        <f>IF(C1474="","",IF(C1474&lt;0,"Refund","Debit"))</f>
      </c>
    </row>
    <row r="1475">
      <c r="A1475" s="4"/>
      <c r="C1475" s="5"/>
      <c r="H1475" s="6">
        <f>IF(D1475="","",IFERROR(IF(EXACT(VLOOKUP(D1475,Categories!$A$2:$A$16,1,FALSE),D1475),VLOOKUP(D1475,Categories!$A$2:$B$16,2,FALSE),"Fix the capitals"),"Check the category"))</f>
      </c>
      <c r="I1475" s="6">
        <f>IF(C1475="","",IF(C1475&lt;0,"Refund","Debit"))</f>
      </c>
    </row>
    <row r="1476">
      <c r="A1476" s="4"/>
      <c r="C1476" s="5"/>
      <c r="H1476" s="6">
        <f>IF(D1476="","",IFERROR(IF(EXACT(VLOOKUP(D1476,Categories!$A$2:$A$16,1,FALSE),D1476),VLOOKUP(D1476,Categories!$A$2:$B$16,2,FALSE),"Fix the capitals"),"Check the category"))</f>
      </c>
      <c r="I1476" s="6">
        <f>IF(C1476="","",IF(C1476&lt;0,"Refund","Debit"))</f>
      </c>
    </row>
    <row r="1477">
      <c r="A1477" s="4"/>
      <c r="C1477" s="5"/>
      <c r="H1477" s="6">
        <f>IF(D1477="","",IFERROR(IF(EXACT(VLOOKUP(D1477,Categories!$A$2:$A$16,1,FALSE),D1477),VLOOKUP(D1477,Categories!$A$2:$B$16,2,FALSE),"Fix the capitals"),"Check the category"))</f>
      </c>
      <c r="I1477" s="6">
        <f>IF(C1477="","",IF(C1477&lt;0,"Refund","Debit"))</f>
      </c>
    </row>
    <row r="1478">
      <c r="A1478" s="4"/>
      <c r="C1478" s="5"/>
      <c r="H1478" s="6">
        <f>IF(D1478="","",IFERROR(IF(EXACT(VLOOKUP(D1478,Categories!$A$2:$A$16,1,FALSE),D1478),VLOOKUP(D1478,Categories!$A$2:$B$16,2,FALSE),"Fix the capitals"),"Check the category"))</f>
      </c>
      <c r="I1478" s="6">
        <f>IF(C1478="","",IF(C1478&lt;0,"Refund","Debit"))</f>
      </c>
    </row>
    <row r="1479">
      <c r="A1479" s="4"/>
      <c r="C1479" s="5"/>
      <c r="H1479" s="6">
        <f>IF(D1479="","",IFERROR(IF(EXACT(VLOOKUP(D1479,Categories!$A$2:$A$16,1,FALSE),D1479),VLOOKUP(D1479,Categories!$A$2:$B$16,2,FALSE),"Fix the capitals"),"Check the category"))</f>
      </c>
      <c r="I1479" s="6">
        <f>IF(C1479="","",IF(C1479&lt;0,"Refund","Debit"))</f>
      </c>
    </row>
    <row r="1480">
      <c r="A1480" s="4"/>
      <c r="C1480" s="5"/>
      <c r="H1480" s="6">
        <f>IF(D1480="","",IFERROR(IF(EXACT(VLOOKUP(D1480,Categories!$A$2:$A$16,1,FALSE),D1480),VLOOKUP(D1480,Categories!$A$2:$B$16,2,FALSE),"Fix the capitals"),"Check the category"))</f>
      </c>
      <c r="I1480" s="6">
        <f>IF(C1480="","",IF(C1480&lt;0,"Refund","Debit"))</f>
      </c>
    </row>
    <row r="1481">
      <c r="A1481" s="4"/>
      <c r="C1481" s="5"/>
      <c r="H1481" s="6">
        <f>IF(D1481="","",IFERROR(IF(EXACT(VLOOKUP(D1481,Categories!$A$2:$A$16,1,FALSE),D1481),VLOOKUP(D1481,Categories!$A$2:$B$16,2,FALSE),"Fix the capitals"),"Check the category"))</f>
      </c>
      <c r="I1481" s="6">
        <f>IF(C1481="","",IF(C1481&lt;0,"Refund","Debit"))</f>
      </c>
    </row>
    <row r="1482">
      <c r="A1482" s="4"/>
      <c r="C1482" s="5"/>
      <c r="H1482" s="6">
        <f>IF(D1482="","",IFERROR(IF(EXACT(VLOOKUP(D1482,Categories!$A$2:$A$16,1,FALSE),D1482),VLOOKUP(D1482,Categories!$A$2:$B$16,2,FALSE),"Fix the capitals"),"Check the category"))</f>
      </c>
      <c r="I1482" s="6">
        <f>IF(C1482="","",IF(C1482&lt;0,"Refund","Debit"))</f>
      </c>
    </row>
    <row r="1483">
      <c r="A1483" s="4"/>
      <c r="C1483" s="5"/>
      <c r="H1483" s="6">
        <f>IF(D1483="","",IFERROR(IF(EXACT(VLOOKUP(D1483,Categories!$A$2:$A$16,1,FALSE),D1483),VLOOKUP(D1483,Categories!$A$2:$B$16,2,FALSE),"Fix the capitals"),"Check the category"))</f>
      </c>
      <c r="I1483" s="6">
        <f>IF(C1483="","",IF(C1483&lt;0,"Refund","Debit"))</f>
      </c>
    </row>
    <row r="1484">
      <c r="A1484" s="4"/>
      <c r="C1484" s="5"/>
      <c r="H1484" s="6">
        <f>IF(D1484="","",IFERROR(IF(EXACT(VLOOKUP(D1484,Categories!$A$2:$A$16,1,FALSE),D1484),VLOOKUP(D1484,Categories!$A$2:$B$16,2,FALSE),"Fix the capitals"),"Check the category"))</f>
      </c>
      <c r="I1484" s="6">
        <f>IF(C1484="","",IF(C1484&lt;0,"Refund","Debit"))</f>
      </c>
    </row>
    <row r="1485">
      <c r="A1485" s="4"/>
      <c r="C1485" s="5"/>
      <c r="H1485" s="6">
        <f>IF(D1485="","",IFERROR(IF(EXACT(VLOOKUP(D1485,Categories!$A$2:$A$16,1,FALSE),D1485),VLOOKUP(D1485,Categories!$A$2:$B$16,2,FALSE),"Fix the capitals"),"Check the category"))</f>
      </c>
      <c r="I1485" s="6">
        <f>IF(C1485="","",IF(C1485&lt;0,"Refund","Debit"))</f>
      </c>
    </row>
    <row r="1486">
      <c r="A1486" s="4"/>
      <c r="C1486" s="5"/>
      <c r="H1486" s="6">
        <f>IF(D1486="","",IFERROR(IF(EXACT(VLOOKUP(D1486,Categories!$A$2:$A$16,1,FALSE),D1486),VLOOKUP(D1486,Categories!$A$2:$B$16,2,FALSE),"Fix the capitals"),"Check the category"))</f>
      </c>
      <c r="I1486" s="6">
        <f>IF(C1486="","",IF(C1486&lt;0,"Refund","Debit"))</f>
      </c>
    </row>
    <row r="1487">
      <c r="A1487" s="4"/>
      <c r="C1487" s="5"/>
      <c r="H1487" s="6">
        <f>IF(D1487="","",IFERROR(IF(EXACT(VLOOKUP(D1487,Categories!$A$2:$A$16,1,FALSE),D1487),VLOOKUP(D1487,Categories!$A$2:$B$16,2,FALSE),"Fix the capitals"),"Check the category"))</f>
      </c>
      <c r="I1487" s="6">
        <f>IF(C1487="","",IF(C1487&lt;0,"Refund","Debit"))</f>
      </c>
    </row>
    <row r="1488">
      <c r="A1488" s="4"/>
      <c r="C1488" s="5"/>
      <c r="H1488" s="6">
        <f>IF(D1488="","",IFERROR(IF(EXACT(VLOOKUP(D1488,Categories!$A$2:$A$16,1,FALSE),D1488),VLOOKUP(D1488,Categories!$A$2:$B$16,2,FALSE),"Fix the capitals"),"Check the category"))</f>
      </c>
      <c r="I1488" s="6">
        <f>IF(C1488="","",IF(C1488&lt;0,"Refund","Debit"))</f>
      </c>
    </row>
    <row r="1489">
      <c r="A1489" s="4"/>
      <c r="C1489" s="5"/>
      <c r="H1489" s="6">
        <f>IF(D1489="","",IFERROR(IF(EXACT(VLOOKUP(D1489,Categories!$A$2:$A$16,1,FALSE),D1489),VLOOKUP(D1489,Categories!$A$2:$B$16,2,FALSE),"Fix the capitals"),"Check the category"))</f>
      </c>
      <c r="I1489" s="6">
        <f>IF(C1489="","",IF(C1489&lt;0,"Refund","Debit"))</f>
      </c>
    </row>
    <row r="1490">
      <c r="A1490" s="4"/>
      <c r="C1490" s="5"/>
      <c r="H1490" s="6">
        <f>IF(D1490="","",IFERROR(IF(EXACT(VLOOKUP(D1490,Categories!$A$2:$A$16,1,FALSE),D1490),VLOOKUP(D1490,Categories!$A$2:$B$16,2,FALSE),"Fix the capitals"),"Check the category"))</f>
      </c>
      <c r="I1490" s="6">
        <f>IF(C1490="","",IF(C1490&lt;0,"Refund","Debit"))</f>
      </c>
    </row>
    <row r="1491">
      <c r="A1491" s="4"/>
      <c r="C1491" s="5"/>
      <c r="H1491" s="6">
        <f>IF(D1491="","",IFERROR(IF(EXACT(VLOOKUP(D1491,Categories!$A$2:$A$16,1,FALSE),D1491),VLOOKUP(D1491,Categories!$A$2:$B$16,2,FALSE),"Fix the capitals"),"Check the category"))</f>
      </c>
      <c r="I1491" s="6">
        <f>IF(C1491="","",IF(C1491&lt;0,"Refund","Debit"))</f>
      </c>
    </row>
    <row r="1492">
      <c r="A1492" s="4"/>
      <c r="C1492" s="5"/>
      <c r="H1492" s="6">
        <f>IF(D1492="","",IFERROR(IF(EXACT(VLOOKUP(D1492,Categories!$A$2:$A$16,1,FALSE),D1492),VLOOKUP(D1492,Categories!$A$2:$B$16,2,FALSE),"Fix the capitals"),"Check the category"))</f>
      </c>
      <c r="I1492" s="6">
        <f>IF(C1492="","",IF(C1492&lt;0,"Refund","Debit"))</f>
      </c>
    </row>
    <row r="1493">
      <c r="A1493" s="4"/>
      <c r="C1493" s="5"/>
      <c r="H1493" s="6">
        <f>IF(D1493="","",IFERROR(IF(EXACT(VLOOKUP(D1493,Categories!$A$2:$A$16,1,FALSE),D1493),VLOOKUP(D1493,Categories!$A$2:$B$16,2,FALSE),"Fix the capitals"),"Check the category"))</f>
      </c>
      <c r="I1493" s="6">
        <f>IF(C1493="","",IF(C1493&lt;0,"Refund","Debit"))</f>
      </c>
    </row>
    <row r="1494">
      <c r="A1494" s="4"/>
      <c r="C1494" s="5"/>
      <c r="H1494" s="6">
        <f>IF(D1494="","",IFERROR(IF(EXACT(VLOOKUP(D1494,Categories!$A$2:$A$16,1,FALSE),D1494),VLOOKUP(D1494,Categories!$A$2:$B$16,2,FALSE),"Fix the capitals"),"Check the category"))</f>
      </c>
      <c r="I1494" s="6">
        <f>IF(C1494="","",IF(C1494&lt;0,"Refund","Debit"))</f>
      </c>
    </row>
    <row r="1495">
      <c r="A1495" s="4"/>
      <c r="C1495" s="5"/>
      <c r="H1495" s="6">
        <f>IF(D1495="","",IFERROR(IF(EXACT(VLOOKUP(D1495,Categories!$A$2:$A$16,1,FALSE),D1495),VLOOKUP(D1495,Categories!$A$2:$B$16,2,FALSE),"Fix the capitals"),"Check the category"))</f>
      </c>
      <c r="I1495" s="6">
        <f>IF(C1495="","",IF(C1495&lt;0,"Refund","Debit"))</f>
      </c>
    </row>
    <row r="1496">
      <c r="A1496" s="4"/>
      <c r="C1496" s="5"/>
      <c r="H1496" s="6">
        <f>IF(D1496="","",IFERROR(IF(EXACT(VLOOKUP(D1496,Categories!$A$2:$A$16,1,FALSE),D1496),VLOOKUP(D1496,Categories!$A$2:$B$16,2,FALSE),"Fix the capitals"),"Check the category"))</f>
      </c>
      <c r="I1496" s="6">
        <f>IF(C1496="","",IF(C1496&lt;0,"Refund","Debit"))</f>
      </c>
    </row>
    <row r="1497">
      <c r="A1497" s="4"/>
      <c r="C1497" s="5"/>
      <c r="H1497" s="6">
        <f>IF(D1497="","",IFERROR(IF(EXACT(VLOOKUP(D1497,Categories!$A$2:$A$16,1,FALSE),D1497),VLOOKUP(D1497,Categories!$A$2:$B$16,2,FALSE),"Fix the capitals"),"Check the category"))</f>
      </c>
      <c r="I1497" s="6">
        <f>IF(C1497="","",IF(C1497&lt;0,"Refund","Debit"))</f>
      </c>
    </row>
    <row r="1498">
      <c r="A1498" s="4"/>
      <c r="C1498" s="5"/>
      <c r="H1498" s="6">
        <f>IF(D1498="","",IFERROR(IF(EXACT(VLOOKUP(D1498,Categories!$A$2:$A$16,1,FALSE),D1498),VLOOKUP(D1498,Categories!$A$2:$B$16,2,FALSE),"Fix the capitals"),"Check the category"))</f>
      </c>
      <c r="I1498" s="6">
        <f>IF(C1498="","",IF(C1498&lt;0,"Refund","Debit"))</f>
      </c>
    </row>
    <row r="1499">
      <c r="A1499" s="4"/>
      <c r="C1499" s="5"/>
      <c r="H1499" s="6">
        <f>IF(D1499="","",IFERROR(IF(EXACT(VLOOKUP(D1499,Categories!$A$2:$A$16,1,FALSE),D1499),VLOOKUP(D1499,Categories!$A$2:$B$16,2,FALSE),"Fix the capitals"),"Check the category"))</f>
      </c>
      <c r="I1499" s="6">
        <f>IF(C1499="","",IF(C1499&lt;0,"Refund","Debit"))</f>
      </c>
    </row>
    <row r="1500">
      <c r="A1500" s="4"/>
      <c r="C1500" s="5"/>
      <c r="H1500" s="6">
        <f>IF(D1500="","",IFERROR(IF(EXACT(VLOOKUP(D1500,Categories!$A$2:$A$16,1,FALSE),D1500),VLOOKUP(D1500,Categories!$A$2:$B$16,2,FALSE),"Fix the capitals"),"Check the category"))</f>
      </c>
      <c r="I1500" s="6">
        <f>IF(C1500="","",IF(C1500&lt;0,"Refund","Debit"))</f>
      </c>
    </row>
    <row r="1501">
      <c r="A1501" s="4"/>
      <c r="C1501" s="5"/>
      <c r="H1501" s="6">
        <f>IF(D1501="","",IFERROR(IF(EXACT(VLOOKUP(D1501,Categories!$A$2:$A$16,1,FALSE),D1501),VLOOKUP(D1501,Categories!$A$2:$B$16,2,FALSE),"Fix the capitals"),"Check the category"))</f>
      </c>
      <c r="I1501" s="6">
        <f>IF(C1501="","",IF(C1501&lt;0,"Refund","Debit"))</f>
      </c>
    </row>
    <row r="1502">
      <c r="A1502" s="4"/>
      <c r="C1502" s="5"/>
      <c r="H1502" s="6">
        <f>IF(D1502="","",IFERROR(IF(EXACT(VLOOKUP(D1502,Categories!$A$2:$A$16,1,FALSE),D1502),VLOOKUP(D1502,Categories!$A$2:$B$16,2,FALSE),"Fix the capitals"),"Check the category"))</f>
      </c>
      <c r="I1502" s="6">
        <f>IF(C1502="","",IF(C1502&lt;0,"Refund","Debit"))</f>
      </c>
    </row>
    <row r="1503">
      <c r="A1503" s="4"/>
      <c r="C1503" s="5"/>
      <c r="H1503" s="6">
        <f>IF(D1503="","",IFERROR(IF(EXACT(VLOOKUP(D1503,Categories!$A$2:$A$16,1,FALSE),D1503),VLOOKUP(D1503,Categories!$A$2:$B$16,2,FALSE),"Fix the capitals"),"Check the category"))</f>
      </c>
      <c r="I1503" s="6">
        <f>IF(C1503="","",IF(C1503&lt;0,"Refund","Debit"))</f>
      </c>
    </row>
    <row r="1504">
      <c r="A1504" s="4"/>
      <c r="C1504" s="5"/>
      <c r="H1504" s="6">
        <f>IF(D1504="","",IFERROR(IF(EXACT(VLOOKUP(D1504,Categories!$A$2:$A$16,1,FALSE),D1504),VLOOKUP(D1504,Categories!$A$2:$B$16,2,FALSE),"Fix the capitals"),"Check the category"))</f>
      </c>
      <c r="I1504" s="6">
        <f>IF(C1504="","",IF(C1504&lt;0,"Refund","Debit"))</f>
      </c>
    </row>
    <row r="1505">
      <c r="A1505" s="4"/>
      <c r="C1505" s="5"/>
      <c r="H1505" s="6">
        <f>IF(D1505="","",IFERROR(IF(EXACT(VLOOKUP(D1505,Categories!$A$2:$A$16,1,FALSE),D1505),VLOOKUP(D1505,Categories!$A$2:$B$16,2,FALSE),"Fix the capitals"),"Check the category"))</f>
      </c>
      <c r="I1505" s="6">
        <f>IF(C1505="","",IF(C1505&lt;0,"Refund","Debit"))</f>
      </c>
    </row>
    <row r="1506">
      <c r="A1506" s="4"/>
      <c r="C1506" s="5"/>
      <c r="H1506" s="6">
        <f>IF(D1506="","",IFERROR(IF(EXACT(VLOOKUP(D1506,Categories!$A$2:$A$16,1,FALSE),D1506),VLOOKUP(D1506,Categories!$A$2:$B$16,2,FALSE),"Fix the capitals"),"Check the category"))</f>
      </c>
      <c r="I1506" s="6">
        <f>IF(C1506="","",IF(C1506&lt;0,"Refund","Debit"))</f>
      </c>
    </row>
    <row r="1507">
      <c r="A1507" s="4"/>
      <c r="C1507" s="5"/>
      <c r="H1507" s="6">
        <f>IF(D1507="","",IFERROR(IF(EXACT(VLOOKUP(D1507,Categories!$A$2:$A$16,1,FALSE),D1507),VLOOKUP(D1507,Categories!$A$2:$B$16,2,FALSE),"Fix the capitals"),"Check the category"))</f>
      </c>
      <c r="I1507" s="6">
        <f>IF(C1507="","",IF(C1507&lt;0,"Refund","Debit"))</f>
      </c>
    </row>
    <row r="1508">
      <c r="A1508" s="4"/>
      <c r="C1508" s="5"/>
      <c r="H1508" s="6">
        <f>IF(D1508="","",IFERROR(IF(EXACT(VLOOKUP(D1508,Categories!$A$2:$A$16,1,FALSE),D1508),VLOOKUP(D1508,Categories!$A$2:$B$16,2,FALSE),"Fix the capitals"),"Check the category"))</f>
      </c>
      <c r="I1508" s="6">
        <f>IF(C1508="","",IF(C1508&lt;0,"Refund","Debit"))</f>
      </c>
    </row>
    <row r="1509">
      <c r="A1509" s="4"/>
      <c r="C1509" s="5"/>
      <c r="H1509" s="6">
        <f>IF(D1509="","",IFERROR(IF(EXACT(VLOOKUP(D1509,Categories!$A$2:$A$16,1,FALSE),D1509),VLOOKUP(D1509,Categories!$A$2:$B$16,2,FALSE),"Fix the capitals"),"Check the category"))</f>
      </c>
      <c r="I1509" s="6">
        <f>IF(C1509="","",IF(C1509&lt;0,"Refund","Debit"))</f>
      </c>
    </row>
    <row r="1510">
      <c r="A1510" s="4"/>
      <c r="C1510" s="5"/>
      <c r="H1510" s="6">
        <f>IF(D1510="","",IFERROR(IF(EXACT(VLOOKUP(D1510,Categories!$A$2:$A$16,1,FALSE),D1510),VLOOKUP(D1510,Categories!$A$2:$B$16,2,FALSE),"Fix the capitals"),"Check the category"))</f>
      </c>
      <c r="I1510" s="6">
        <f>IF(C1510="","",IF(C1510&lt;0,"Refund","Debit"))</f>
      </c>
    </row>
    <row r="1511">
      <c r="A1511" s="4"/>
      <c r="C1511" s="5"/>
      <c r="H1511" s="6">
        <f>IF(D1511="","",IFERROR(IF(EXACT(VLOOKUP(D1511,Categories!$A$2:$A$16,1,FALSE),D1511),VLOOKUP(D1511,Categories!$A$2:$B$16,2,FALSE),"Fix the capitals"),"Check the category"))</f>
      </c>
      <c r="I1511" s="6">
        <f>IF(C1511="","",IF(C1511&lt;0,"Refund","Debit"))</f>
      </c>
    </row>
    <row r="1512">
      <c r="A1512" s="4"/>
      <c r="C1512" s="5"/>
      <c r="H1512" s="6">
        <f>IF(D1512="","",IFERROR(IF(EXACT(VLOOKUP(D1512,Categories!$A$2:$A$16,1,FALSE),D1512),VLOOKUP(D1512,Categories!$A$2:$B$16,2,FALSE),"Fix the capitals"),"Check the category"))</f>
      </c>
      <c r="I1512" s="6">
        <f>IF(C1512="","",IF(C1512&lt;0,"Refund","Debit"))</f>
      </c>
    </row>
    <row r="1513">
      <c r="A1513" s="4"/>
      <c r="C1513" s="5"/>
      <c r="H1513" s="6">
        <f>IF(D1513="","",IFERROR(IF(EXACT(VLOOKUP(D1513,Categories!$A$2:$A$16,1,FALSE),D1513),VLOOKUP(D1513,Categories!$A$2:$B$16,2,FALSE),"Fix the capitals"),"Check the category"))</f>
      </c>
      <c r="I1513" s="6">
        <f>IF(C1513="","",IF(C1513&lt;0,"Refund","Debit"))</f>
      </c>
    </row>
    <row r="1514">
      <c r="A1514" s="4"/>
      <c r="C1514" s="5"/>
      <c r="H1514" s="6">
        <f>IF(D1514="","",IFERROR(IF(EXACT(VLOOKUP(D1514,Categories!$A$2:$A$16,1,FALSE),D1514),VLOOKUP(D1514,Categories!$A$2:$B$16,2,FALSE),"Fix the capitals"),"Check the category"))</f>
      </c>
      <c r="I1514" s="6">
        <f>IF(C1514="","",IF(C1514&lt;0,"Refund","Debit"))</f>
      </c>
    </row>
    <row r="1515">
      <c r="A1515" s="4"/>
      <c r="C1515" s="5"/>
      <c r="H1515" s="6">
        <f>IF(D1515="","",IFERROR(IF(EXACT(VLOOKUP(D1515,Categories!$A$2:$A$16,1,FALSE),D1515),VLOOKUP(D1515,Categories!$A$2:$B$16,2,FALSE),"Fix the capitals"),"Check the category"))</f>
      </c>
      <c r="I1515" s="6">
        <f>IF(C1515="","",IF(C1515&lt;0,"Refund","Debit"))</f>
      </c>
    </row>
    <row r="1516">
      <c r="A1516" s="4"/>
      <c r="C1516" s="5"/>
      <c r="H1516" s="6">
        <f>IF(D1516="","",IFERROR(IF(EXACT(VLOOKUP(D1516,Categories!$A$2:$A$16,1,FALSE),D1516),VLOOKUP(D1516,Categories!$A$2:$B$16,2,FALSE),"Fix the capitals"),"Check the category"))</f>
      </c>
      <c r="I1516" s="6">
        <f>IF(C1516="","",IF(C1516&lt;0,"Refund","Debit"))</f>
      </c>
    </row>
    <row r="1517">
      <c r="A1517" s="4"/>
      <c r="C1517" s="5"/>
      <c r="H1517" s="6">
        <f>IF(D1517="","",IFERROR(IF(EXACT(VLOOKUP(D1517,Categories!$A$2:$A$16,1,FALSE),D1517),VLOOKUP(D1517,Categories!$A$2:$B$16,2,FALSE),"Fix the capitals"),"Check the category"))</f>
      </c>
      <c r="I1517" s="6">
        <f>IF(C1517="","",IF(C1517&lt;0,"Refund","Debit"))</f>
      </c>
    </row>
    <row r="1518">
      <c r="A1518" s="4"/>
      <c r="C1518" s="5"/>
      <c r="H1518" s="6">
        <f>IF(D1518="","",IFERROR(IF(EXACT(VLOOKUP(D1518,Categories!$A$2:$A$16,1,FALSE),D1518),VLOOKUP(D1518,Categories!$A$2:$B$16,2,FALSE),"Fix the capitals"),"Check the category"))</f>
      </c>
      <c r="I1518" s="6">
        <f>IF(C1518="","",IF(C1518&lt;0,"Refund","Debit"))</f>
      </c>
    </row>
    <row r="1519">
      <c r="A1519" s="4"/>
      <c r="C1519" s="5"/>
      <c r="H1519" s="6">
        <f>IF(D1519="","",IFERROR(IF(EXACT(VLOOKUP(D1519,Categories!$A$2:$A$16,1,FALSE),D1519),VLOOKUP(D1519,Categories!$A$2:$B$16,2,FALSE),"Fix the capitals"),"Check the category"))</f>
      </c>
      <c r="I1519" s="6">
        <f>IF(C1519="","",IF(C1519&lt;0,"Refund","Debit"))</f>
      </c>
    </row>
    <row r="1520">
      <c r="A1520" s="4"/>
      <c r="C1520" s="5"/>
      <c r="H1520" s="6">
        <f>IF(D1520="","",IFERROR(IF(EXACT(VLOOKUP(D1520,Categories!$A$2:$A$16,1,FALSE),D1520),VLOOKUP(D1520,Categories!$A$2:$B$16,2,FALSE),"Fix the capitals"),"Check the category"))</f>
      </c>
      <c r="I1520" s="6">
        <f>IF(C1520="","",IF(C1520&lt;0,"Refund","Debit"))</f>
      </c>
    </row>
    <row r="1521">
      <c r="A1521" s="4"/>
      <c r="C1521" s="5"/>
      <c r="H1521" s="6">
        <f>IF(D1521="","",IFERROR(IF(EXACT(VLOOKUP(D1521,Categories!$A$2:$A$16,1,FALSE),D1521),VLOOKUP(D1521,Categories!$A$2:$B$16,2,FALSE),"Fix the capitals"),"Check the category"))</f>
      </c>
      <c r="I1521" s="6">
        <f>IF(C1521="","",IF(C1521&lt;0,"Refund","Debit"))</f>
      </c>
    </row>
    <row r="1522">
      <c r="A1522" s="4"/>
      <c r="C1522" s="5"/>
      <c r="H1522" s="6">
        <f>IF(D1522="","",IFERROR(IF(EXACT(VLOOKUP(D1522,Categories!$A$2:$A$16,1,FALSE),D1522),VLOOKUP(D1522,Categories!$A$2:$B$16,2,FALSE),"Fix the capitals"),"Check the category"))</f>
      </c>
      <c r="I1522" s="6">
        <f>IF(C1522="","",IF(C1522&lt;0,"Refund","Debit"))</f>
      </c>
    </row>
    <row r="1523">
      <c r="A1523" s="4"/>
      <c r="C1523" s="5"/>
      <c r="H1523" s="6">
        <f>IF(D1523="","",IFERROR(IF(EXACT(VLOOKUP(D1523,Categories!$A$2:$A$16,1,FALSE),D1523),VLOOKUP(D1523,Categories!$A$2:$B$16,2,FALSE),"Fix the capitals"),"Check the category"))</f>
      </c>
      <c r="I1523" s="6">
        <f>IF(C1523="","",IF(C1523&lt;0,"Refund","Debit"))</f>
      </c>
    </row>
    <row r="1524">
      <c r="A1524" s="4"/>
      <c r="C1524" s="5"/>
      <c r="H1524" s="6">
        <f>IF(D1524="","",IFERROR(IF(EXACT(VLOOKUP(D1524,Categories!$A$2:$A$16,1,FALSE),D1524),VLOOKUP(D1524,Categories!$A$2:$B$16,2,FALSE),"Fix the capitals"),"Check the category"))</f>
      </c>
      <c r="I1524" s="6">
        <f>IF(C1524="","",IF(C1524&lt;0,"Refund","Debit"))</f>
      </c>
    </row>
    <row r="1525">
      <c r="A1525" s="4"/>
      <c r="C1525" s="5"/>
      <c r="H1525" s="6">
        <f>IF(D1525="","",IFERROR(IF(EXACT(VLOOKUP(D1525,Categories!$A$2:$A$16,1,FALSE),D1525),VLOOKUP(D1525,Categories!$A$2:$B$16,2,FALSE),"Fix the capitals"),"Check the category"))</f>
      </c>
      <c r="I1525" s="6">
        <f>IF(C1525="","",IF(C1525&lt;0,"Refund","Debit"))</f>
      </c>
    </row>
    <row r="1526">
      <c r="A1526" s="4"/>
      <c r="C1526" s="5"/>
      <c r="H1526" s="6">
        <f>IF(D1526="","",IFERROR(IF(EXACT(VLOOKUP(D1526,Categories!$A$2:$A$16,1,FALSE),D1526),VLOOKUP(D1526,Categories!$A$2:$B$16,2,FALSE),"Fix the capitals"),"Check the category"))</f>
      </c>
      <c r="I1526" s="6">
        <f>IF(C1526="","",IF(C1526&lt;0,"Refund","Debit"))</f>
      </c>
    </row>
    <row r="1527">
      <c r="A1527" s="4"/>
      <c r="C1527" s="5"/>
      <c r="H1527" s="6">
        <f>IF(D1527="","",IFERROR(IF(EXACT(VLOOKUP(D1527,Categories!$A$2:$A$16,1,FALSE),D1527),VLOOKUP(D1527,Categories!$A$2:$B$16,2,FALSE),"Fix the capitals"),"Check the category"))</f>
      </c>
      <c r="I1527" s="6">
        <f>IF(C1527="","",IF(C1527&lt;0,"Refund","Debit"))</f>
      </c>
    </row>
    <row r="1528">
      <c r="A1528" s="4"/>
      <c r="C1528" s="5"/>
      <c r="H1528" s="6">
        <f>IF(D1528="","",IFERROR(IF(EXACT(VLOOKUP(D1528,Categories!$A$2:$A$16,1,FALSE),D1528),VLOOKUP(D1528,Categories!$A$2:$B$16,2,FALSE),"Fix the capitals"),"Check the category"))</f>
      </c>
      <c r="I1528" s="6">
        <f>IF(C1528="","",IF(C1528&lt;0,"Refund","Debit"))</f>
      </c>
    </row>
    <row r="1529">
      <c r="A1529" s="4"/>
      <c r="C1529" s="5"/>
      <c r="H1529" s="6">
        <f>IF(D1529="","",IFERROR(IF(EXACT(VLOOKUP(D1529,Categories!$A$2:$A$16,1,FALSE),D1529),VLOOKUP(D1529,Categories!$A$2:$B$16,2,FALSE),"Fix the capitals"),"Check the category"))</f>
      </c>
      <c r="I1529" s="6">
        <f>IF(C1529="","",IF(C1529&lt;0,"Refund","Debit"))</f>
      </c>
    </row>
    <row r="1530">
      <c r="A1530" s="4"/>
      <c r="C1530" s="5"/>
      <c r="H1530" s="6">
        <f>IF(D1530="","",IFERROR(IF(EXACT(VLOOKUP(D1530,Categories!$A$2:$A$16,1,FALSE),D1530),VLOOKUP(D1530,Categories!$A$2:$B$16,2,FALSE),"Fix the capitals"),"Check the category"))</f>
      </c>
      <c r="I1530" s="6">
        <f>IF(C1530="","",IF(C1530&lt;0,"Refund","Debit"))</f>
      </c>
    </row>
    <row r="1531">
      <c r="A1531" s="4"/>
      <c r="C1531" s="5"/>
      <c r="H1531" s="6">
        <f>IF(D1531="","",IFERROR(IF(EXACT(VLOOKUP(D1531,Categories!$A$2:$A$16,1,FALSE),D1531),VLOOKUP(D1531,Categories!$A$2:$B$16,2,FALSE),"Fix the capitals"),"Check the category"))</f>
      </c>
      <c r="I1531" s="6">
        <f>IF(C1531="","",IF(C1531&lt;0,"Refund","Debit"))</f>
      </c>
    </row>
    <row r="1532">
      <c r="A1532" s="4"/>
      <c r="C1532" s="5"/>
      <c r="H1532" s="6">
        <f>IF(D1532="","",IFERROR(IF(EXACT(VLOOKUP(D1532,Categories!$A$2:$A$16,1,FALSE),D1532),VLOOKUP(D1532,Categories!$A$2:$B$16,2,FALSE),"Fix the capitals"),"Check the category"))</f>
      </c>
      <c r="I1532" s="6">
        <f>IF(C1532="","",IF(C1532&lt;0,"Refund","Debit"))</f>
      </c>
    </row>
    <row r="1533">
      <c r="A1533" s="4"/>
      <c r="C1533" s="5"/>
      <c r="H1533" s="6">
        <f>IF(D1533="","",IFERROR(IF(EXACT(VLOOKUP(D1533,Categories!$A$2:$A$16,1,FALSE),D1533),VLOOKUP(D1533,Categories!$A$2:$B$16,2,FALSE),"Fix the capitals"),"Check the category"))</f>
      </c>
      <c r="I1533" s="6">
        <f>IF(C1533="","",IF(C1533&lt;0,"Refund","Debit"))</f>
      </c>
    </row>
    <row r="1534">
      <c r="A1534" s="4"/>
      <c r="C1534" s="5"/>
      <c r="H1534" s="6">
        <f>IF(D1534="","",IFERROR(IF(EXACT(VLOOKUP(D1534,Categories!$A$2:$A$16,1,FALSE),D1534),VLOOKUP(D1534,Categories!$A$2:$B$16,2,FALSE),"Fix the capitals"),"Check the category"))</f>
      </c>
      <c r="I1534" s="6">
        <f>IF(C1534="","",IF(C1534&lt;0,"Refund","Debit"))</f>
      </c>
    </row>
    <row r="1535">
      <c r="A1535" s="4"/>
      <c r="C1535" s="5"/>
      <c r="H1535" s="6">
        <f>IF(D1535="","",IFERROR(IF(EXACT(VLOOKUP(D1535,Categories!$A$2:$A$16,1,FALSE),D1535),VLOOKUP(D1535,Categories!$A$2:$B$16,2,FALSE),"Fix the capitals"),"Check the category"))</f>
      </c>
      <c r="I1535" s="6">
        <f>IF(C1535="","",IF(C1535&lt;0,"Refund","Debit"))</f>
      </c>
    </row>
    <row r="1536">
      <c r="A1536" s="4"/>
      <c r="C1536" s="5"/>
      <c r="H1536" s="6">
        <f>IF(D1536="","",IFERROR(IF(EXACT(VLOOKUP(D1536,Categories!$A$2:$A$16,1,FALSE),D1536),VLOOKUP(D1536,Categories!$A$2:$B$16,2,FALSE),"Fix the capitals"),"Check the category"))</f>
      </c>
      <c r="I1536" s="6">
        <f>IF(C1536="","",IF(C1536&lt;0,"Refund","Debit"))</f>
      </c>
    </row>
    <row r="1537">
      <c r="A1537" s="4"/>
      <c r="C1537" s="5"/>
      <c r="H1537" s="6">
        <f>IF(D1537="","",IFERROR(IF(EXACT(VLOOKUP(D1537,Categories!$A$2:$A$16,1,FALSE),D1537),VLOOKUP(D1537,Categories!$A$2:$B$16,2,FALSE),"Fix the capitals"),"Check the category"))</f>
      </c>
      <c r="I1537" s="6">
        <f>IF(C1537="","",IF(C1537&lt;0,"Refund","Debit"))</f>
      </c>
    </row>
    <row r="1538">
      <c r="A1538" s="4"/>
      <c r="C1538" s="5"/>
      <c r="H1538" s="6">
        <f>IF(D1538="","",IFERROR(IF(EXACT(VLOOKUP(D1538,Categories!$A$2:$A$16,1,FALSE),D1538),VLOOKUP(D1538,Categories!$A$2:$B$16,2,FALSE),"Fix the capitals"),"Check the category"))</f>
      </c>
      <c r="I1538" s="6">
        <f>IF(C1538="","",IF(C1538&lt;0,"Refund","Debit"))</f>
      </c>
    </row>
    <row r="1539">
      <c r="A1539" s="4"/>
      <c r="C1539" s="5"/>
      <c r="H1539" s="6">
        <f>IF(D1539="","",IFERROR(IF(EXACT(VLOOKUP(D1539,Categories!$A$2:$A$16,1,FALSE),D1539),VLOOKUP(D1539,Categories!$A$2:$B$16,2,FALSE),"Fix the capitals"),"Check the category"))</f>
      </c>
      <c r="I1539" s="6">
        <f>IF(C1539="","",IF(C1539&lt;0,"Refund","Debit"))</f>
      </c>
    </row>
    <row r="1540">
      <c r="A1540" s="4"/>
      <c r="C1540" s="5"/>
      <c r="H1540" s="6">
        <f>IF(D1540="","",IFERROR(IF(EXACT(VLOOKUP(D1540,Categories!$A$2:$A$16,1,FALSE),D1540),VLOOKUP(D1540,Categories!$A$2:$B$16,2,FALSE),"Fix the capitals"),"Check the category"))</f>
      </c>
      <c r="I1540" s="6">
        <f>IF(C1540="","",IF(C1540&lt;0,"Refund","Debit"))</f>
      </c>
    </row>
    <row r="1541">
      <c r="A1541" s="4"/>
      <c r="C1541" s="5"/>
      <c r="H1541" s="6">
        <f>IF(D1541="","",IFERROR(IF(EXACT(VLOOKUP(D1541,Categories!$A$2:$A$16,1,FALSE),D1541),VLOOKUP(D1541,Categories!$A$2:$B$16,2,FALSE),"Fix the capitals"),"Check the category"))</f>
      </c>
      <c r="I1541" s="6">
        <f>IF(C1541="","",IF(C1541&lt;0,"Refund","Debit"))</f>
      </c>
    </row>
    <row r="1542">
      <c r="A1542" s="4"/>
      <c r="C1542" s="5"/>
      <c r="H1542" s="6">
        <f>IF(D1542="","",IFERROR(IF(EXACT(VLOOKUP(D1542,Categories!$A$2:$A$16,1,FALSE),D1542),VLOOKUP(D1542,Categories!$A$2:$B$16,2,FALSE),"Fix the capitals"),"Check the category"))</f>
      </c>
      <c r="I1542" s="6">
        <f>IF(C1542="","",IF(C1542&lt;0,"Refund","Debit"))</f>
      </c>
    </row>
    <row r="1543">
      <c r="A1543" s="4"/>
      <c r="C1543" s="5"/>
      <c r="H1543" s="6">
        <f>IF(D1543="","",IFERROR(IF(EXACT(VLOOKUP(D1543,Categories!$A$2:$A$16,1,FALSE),D1543),VLOOKUP(D1543,Categories!$A$2:$B$16,2,FALSE),"Fix the capitals"),"Check the category"))</f>
      </c>
      <c r="I1543" s="6">
        <f>IF(C1543="","",IF(C1543&lt;0,"Refund","Debit"))</f>
      </c>
    </row>
    <row r="1544">
      <c r="A1544" s="4"/>
      <c r="C1544" s="5"/>
      <c r="H1544" s="6">
        <f>IF(D1544="","",IFERROR(IF(EXACT(VLOOKUP(D1544,Categories!$A$2:$A$16,1,FALSE),D1544),VLOOKUP(D1544,Categories!$A$2:$B$16,2,FALSE),"Fix the capitals"),"Check the category"))</f>
      </c>
      <c r="I1544" s="6">
        <f>IF(C1544="","",IF(C1544&lt;0,"Refund","Debit"))</f>
      </c>
    </row>
    <row r="1545">
      <c r="A1545" s="4"/>
      <c r="C1545" s="5"/>
      <c r="H1545" s="6">
        <f>IF(D1545="","",IFERROR(IF(EXACT(VLOOKUP(D1545,Categories!$A$2:$A$16,1,FALSE),D1545),VLOOKUP(D1545,Categories!$A$2:$B$16,2,FALSE),"Fix the capitals"),"Check the category"))</f>
      </c>
      <c r="I1545" s="6">
        <f>IF(C1545="","",IF(C1545&lt;0,"Refund","Debit"))</f>
      </c>
    </row>
    <row r="1546">
      <c r="A1546" s="4"/>
      <c r="C1546" s="5"/>
      <c r="H1546" s="6">
        <f>IF(D1546="","",IFERROR(IF(EXACT(VLOOKUP(D1546,Categories!$A$2:$A$16,1,FALSE),D1546),VLOOKUP(D1546,Categories!$A$2:$B$16,2,FALSE),"Fix the capitals"),"Check the category"))</f>
      </c>
      <c r="I1546" s="6">
        <f>IF(C1546="","",IF(C1546&lt;0,"Refund","Debit"))</f>
      </c>
    </row>
    <row r="1547">
      <c r="A1547" s="4"/>
      <c r="C1547" s="5"/>
      <c r="H1547" s="6">
        <f>IF(D1547="","",IFERROR(IF(EXACT(VLOOKUP(D1547,Categories!$A$2:$A$16,1,FALSE),D1547),VLOOKUP(D1547,Categories!$A$2:$B$16,2,FALSE),"Fix the capitals"),"Check the category"))</f>
      </c>
      <c r="I1547" s="6">
        <f>IF(C1547="","",IF(C1547&lt;0,"Refund","Debit"))</f>
      </c>
    </row>
    <row r="1548">
      <c r="A1548" s="4"/>
      <c r="C1548" s="5"/>
      <c r="H1548" s="6">
        <f>IF(D1548="","",IFERROR(IF(EXACT(VLOOKUP(D1548,Categories!$A$2:$A$16,1,FALSE),D1548),VLOOKUP(D1548,Categories!$A$2:$B$16,2,FALSE),"Fix the capitals"),"Check the category"))</f>
      </c>
      <c r="I1548" s="6">
        <f>IF(C1548="","",IF(C1548&lt;0,"Refund","Debit"))</f>
      </c>
    </row>
    <row r="1549">
      <c r="A1549" s="4"/>
      <c r="C1549" s="5"/>
      <c r="H1549" s="6">
        <f>IF(D1549="","",IFERROR(IF(EXACT(VLOOKUP(D1549,Categories!$A$2:$A$16,1,FALSE),D1549),VLOOKUP(D1549,Categories!$A$2:$B$16,2,FALSE),"Fix the capitals"),"Check the category"))</f>
      </c>
      <c r="I1549" s="6">
        <f>IF(C1549="","",IF(C1549&lt;0,"Refund","Debit"))</f>
      </c>
    </row>
    <row r="1550">
      <c r="A1550" s="4"/>
      <c r="C1550" s="5"/>
      <c r="H1550" s="6">
        <f>IF(D1550="","",IFERROR(IF(EXACT(VLOOKUP(D1550,Categories!$A$2:$A$16,1,FALSE),D1550),VLOOKUP(D1550,Categories!$A$2:$B$16,2,FALSE),"Fix the capitals"),"Check the category"))</f>
      </c>
      <c r="I1550" s="6">
        <f>IF(C1550="","",IF(C1550&lt;0,"Refund","Debit"))</f>
      </c>
    </row>
    <row r="1551">
      <c r="A1551" s="4"/>
      <c r="C1551" s="5"/>
      <c r="H1551" s="6">
        <f>IF(D1551="","",IFERROR(IF(EXACT(VLOOKUP(D1551,Categories!$A$2:$A$16,1,FALSE),D1551),VLOOKUP(D1551,Categories!$A$2:$B$16,2,FALSE),"Fix the capitals"),"Check the category"))</f>
      </c>
      <c r="I1551" s="6">
        <f>IF(C1551="","",IF(C1551&lt;0,"Refund","Debit"))</f>
      </c>
    </row>
    <row r="1552">
      <c r="A1552" s="4"/>
      <c r="C1552" s="5"/>
      <c r="H1552" s="6">
        <f>IF(D1552="","",IFERROR(IF(EXACT(VLOOKUP(D1552,Categories!$A$2:$A$16,1,FALSE),D1552),VLOOKUP(D1552,Categories!$A$2:$B$16,2,FALSE),"Fix the capitals"),"Check the category"))</f>
      </c>
      <c r="I1552" s="6">
        <f>IF(C1552="","",IF(C1552&lt;0,"Refund","Debit"))</f>
      </c>
    </row>
    <row r="1553">
      <c r="A1553" s="4"/>
      <c r="C1553" s="5"/>
      <c r="H1553" s="6">
        <f>IF(D1553="","",IFERROR(IF(EXACT(VLOOKUP(D1553,Categories!$A$2:$A$16,1,FALSE),D1553),VLOOKUP(D1553,Categories!$A$2:$B$16,2,FALSE),"Fix the capitals"),"Check the category"))</f>
      </c>
      <c r="I1553" s="6">
        <f>IF(C1553="","",IF(C1553&lt;0,"Refund","Debit"))</f>
      </c>
    </row>
    <row r="1554">
      <c r="A1554" s="4"/>
      <c r="C1554" s="5"/>
      <c r="H1554" s="6">
        <f>IF(D1554="","",IFERROR(IF(EXACT(VLOOKUP(D1554,Categories!$A$2:$A$16,1,FALSE),D1554),VLOOKUP(D1554,Categories!$A$2:$B$16,2,FALSE),"Fix the capitals"),"Check the category"))</f>
      </c>
      <c r="I1554" s="6">
        <f>IF(C1554="","",IF(C1554&lt;0,"Refund","Debit"))</f>
      </c>
    </row>
    <row r="1555">
      <c r="A1555" s="4"/>
      <c r="C1555" s="5"/>
      <c r="H1555" s="6">
        <f>IF(D1555="","",IFERROR(IF(EXACT(VLOOKUP(D1555,Categories!$A$2:$A$16,1,FALSE),D1555),VLOOKUP(D1555,Categories!$A$2:$B$16,2,FALSE),"Fix the capitals"),"Check the category"))</f>
      </c>
      <c r="I1555" s="6">
        <f>IF(C1555="","",IF(C1555&lt;0,"Refund","Debit"))</f>
      </c>
    </row>
    <row r="1556">
      <c r="A1556" s="4"/>
      <c r="C1556" s="5"/>
      <c r="H1556" s="6">
        <f>IF(D1556="","",IFERROR(IF(EXACT(VLOOKUP(D1556,Categories!$A$2:$A$16,1,FALSE),D1556),VLOOKUP(D1556,Categories!$A$2:$B$16,2,FALSE),"Fix the capitals"),"Check the category"))</f>
      </c>
      <c r="I1556" s="6">
        <f>IF(C1556="","",IF(C1556&lt;0,"Refund","Debit"))</f>
      </c>
    </row>
    <row r="1557">
      <c r="A1557" s="4"/>
      <c r="C1557" s="5"/>
      <c r="H1557" s="6">
        <f>IF(D1557="","",IFERROR(IF(EXACT(VLOOKUP(D1557,Categories!$A$2:$A$16,1,FALSE),D1557),VLOOKUP(D1557,Categories!$A$2:$B$16,2,FALSE),"Fix the capitals"),"Check the category"))</f>
      </c>
      <c r="I1557" s="6">
        <f>IF(C1557="","",IF(C1557&lt;0,"Refund","Debit"))</f>
      </c>
    </row>
    <row r="1558">
      <c r="A1558" s="4"/>
      <c r="C1558" s="5"/>
      <c r="H1558" s="6">
        <f>IF(D1558="","",IFERROR(IF(EXACT(VLOOKUP(D1558,Categories!$A$2:$A$16,1,FALSE),D1558),VLOOKUP(D1558,Categories!$A$2:$B$16,2,FALSE),"Fix the capitals"),"Check the category"))</f>
      </c>
      <c r="I1558" s="6">
        <f>IF(C1558="","",IF(C1558&lt;0,"Refund","Debit"))</f>
      </c>
    </row>
    <row r="1559">
      <c r="A1559" s="4"/>
      <c r="C1559" s="5"/>
      <c r="H1559" s="6">
        <f>IF(D1559="","",IFERROR(IF(EXACT(VLOOKUP(D1559,Categories!$A$2:$A$16,1,FALSE),D1559),VLOOKUP(D1559,Categories!$A$2:$B$16,2,FALSE),"Fix the capitals"),"Check the category"))</f>
      </c>
      <c r="I1559" s="6">
        <f>IF(C1559="","",IF(C1559&lt;0,"Refund","Debit"))</f>
      </c>
    </row>
    <row r="1560">
      <c r="A1560" s="4"/>
      <c r="C1560" s="5"/>
      <c r="H1560" s="6">
        <f>IF(D1560="","",IFERROR(IF(EXACT(VLOOKUP(D1560,Categories!$A$2:$A$16,1,FALSE),D1560),VLOOKUP(D1560,Categories!$A$2:$B$16,2,FALSE),"Fix the capitals"),"Check the category"))</f>
      </c>
      <c r="I1560" s="6">
        <f>IF(C1560="","",IF(C1560&lt;0,"Refund","Debit"))</f>
      </c>
    </row>
    <row r="1561">
      <c r="A1561" s="4"/>
      <c r="C1561" s="5"/>
      <c r="H1561" s="6">
        <f>IF(D1561="","",IFERROR(IF(EXACT(VLOOKUP(D1561,Categories!$A$2:$A$16,1,FALSE),D1561),VLOOKUP(D1561,Categories!$A$2:$B$16,2,FALSE),"Fix the capitals"),"Check the category"))</f>
      </c>
      <c r="I1561" s="6">
        <f>IF(C1561="","",IF(C1561&lt;0,"Refund","Debit"))</f>
      </c>
    </row>
    <row r="1562">
      <c r="A1562" s="4"/>
      <c r="C1562" s="5"/>
      <c r="H1562" s="6">
        <f>IF(D1562="","",IFERROR(IF(EXACT(VLOOKUP(D1562,Categories!$A$2:$A$16,1,FALSE),D1562),VLOOKUP(D1562,Categories!$A$2:$B$16,2,FALSE),"Fix the capitals"),"Check the category"))</f>
      </c>
      <c r="I1562" s="6">
        <f>IF(C1562="","",IF(C1562&lt;0,"Refund","Debit"))</f>
      </c>
    </row>
    <row r="1563">
      <c r="A1563" s="4"/>
      <c r="C1563" s="5"/>
      <c r="H1563" s="6">
        <f>IF(D1563="","",IFERROR(IF(EXACT(VLOOKUP(D1563,Categories!$A$2:$A$16,1,FALSE),D1563),VLOOKUP(D1563,Categories!$A$2:$B$16,2,FALSE),"Fix the capitals"),"Check the category"))</f>
      </c>
      <c r="I1563" s="6">
        <f>IF(C1563="","",IF(C1563&lt;0,"Refund","Debit"))</f>
      </c>
    </row>
    <row r="1564">
      <c r="A1564" s="4"/>
      <c r="C1564" s="5"/>
      <c r="H1564" s="6">
        <f>IF(D1564="","",IFERROR(IF(EXACT(VLOOKUP(D1564,Categories!$A$2:$A$16,1,FALSE),D1564),VLOOKUP(D1564,Categories!$A$2:$B$16,2,FALSE),"Fix the capitals"),"Check the category"))</f>
      </c>
      <c r="I1564" s="6">
        <f>IF(C1564="","",IF(C1564&lt;0,"Refund","Debit"))</f>
      </c>
    </row>
    <row r="1565">
      <c r="A1565" s="4"/>
      <c r="C1565" s="5"/>
      <c r="H1565" s="6">
        <f>IF(D1565="","",IFERROR(IF(EXACT(VLOOKUP(D1565,Categories!$A$2:$A$16,1,FALSE),D1565),VLOOKUP(D1565,Categories!$A$2:$B$16,2,FALSE),"Fix the capitals"),"Check the category"))</f>
      </c>
      <c r="I1565" s="6">
        <f>IF(C1565="","",IF(C1565&lt;0,"Refund","Debit"))</f>
      </c>
    </row>
    <row r="1566">
      <c r="A1566" s="4"/>
      <c r="C1566" s="5"/>
      <c r="H1566" s="6">
        <f>IF(D1566="","",IFERROR(IF(EXACT(VLOOKUP(D1566,Categories!$A$2:$A$16,1,FALSE),D1566),VLOOKUP(D1566,Categories!$A$2:$B$16,2,FALSE),"Fix the capitals"),"Check the category"))</f>
      </c>
      <c r="I1566" s="6">
        <f>IF(C1566="","",IF(C1566&lt;0,"Refund","Debit"))</f>
      </c>
    </row>
    <row r="1567">
      <c r="A1567" s="4"/>
      <c r="C1567" s="5"/>
      <c r="H1567" s="6">
        <f>IF(D1567="","",IFERROR(IF(EXACT(VLOOKUP(D1567,Categories!$A$2:$A$16,1,FALSE),D1567),VLOOKUP(D1567,Categories!$A$2:$B$16,2,FALSE),"Fix the capitals"),"Check the category"))</f>
      </c>
      <c r="I1567" s="6">
        <f>IF(C1567="","",IF(C1567&lt;0,"Refund","Debit"))</f>
      </c>
    </row>
    <row r="1568">
      <c r="A1568" s="4"/>
      <c r="C1568" s="5"/>
      <c r="H1568" s="6">
        <f>IF(D1568="","",IFERROR(IF(EXACT(VLOOKUP(D1568,Categories!$A$2:$A$16,1,FALSE),D1568),VLOOKUP(D1568,Categories!$A$2:$B$16,2,FALSE),"Fix the capitals"),"Check the category"))</f>
      </c>
      <c r="I1568" s="6">
        <f>IF(C1568="","",IF(C1568&lt;0,"Refund","Debit"))</f>
      </c>
    </row>
    <row r="1569">
      <c r="A1569" s="4"/>
      <c r="C1569" s="5"/>
      <c r="H1569" s="6">
        <f>IF(D1569="","",IFERROR(IF(EXACT(VLOOKUP(D1569,Categories!$A$2:$A$16,1,FALSE),D1569),VLOOKUP(D1569,Categories!$A$2:$B$16,2,FALSE),"Fix the capitals"),"Check the category"))</f>
      </c>
      <c r="I1569" s="6">
        <f>IF(C1569="","",IF(C1569&lt;0,"Refund","Debit"))</f>
      </c>
    </row>
    <row r="1570">
      <c r="A1570" s="4"/>
      <c r="C1570" s="5"/>
      <c r="H1570" s="6">
        <f>IF(D1570="","",IFERROR(IF(EXACT(VLOOKUP(D1570,Categories!$A$2:$A$16,1,FALSE),D1570),VLOOKUP(D1570,Categories!$A$2:$B$16,2,FALSE),"Fix the capitals"),"Check the category"))</f>
      </c>
      <c r="I1570" s="6">
        <f>IF(C1570="","",IF(C1570&lt;0,"Refund","Debit"))</f>
      </c>
    </row>
    <row r="1571">
      <c r="A1571" s="4"/>
      <c r="C1571" s="5"/>
      <c r="H1571" s="6">
        <f>IF(D1571="","",IFERROR(IF(EXACT(VLOOKUP(D1571,Categories!$A$2:$A$16,1,FALSE),D1571),VLOOKUP(D1571,Categories!$A$2:$B$16,2,FALSE),"Fix the capitals"),"Check the category"))</f>
      </c>
      <c r="I1571" s="6">
        <f>IF(C1571="","",IF(C1571&lt;0,"Refund","Debit"))</f>
      </c>
    </row>
    <row r="1572">
      <c r="A1572" s="4"/>
      <c r="C1572" s="5"/>
      <c r="H1572" s="6">
        <f>IF(D1572="","",IFERROR(IF(EXACT(VLOOKUP(D1572,Categories!$A$2:$A$16,1,FALSE),D1572),VLOOKUP(D1572,Categories!$A$2:$B$16,2,FALSE),"Fix the capitals"),"Check the category"))</f>
      </c>
      <c r="I1572" s="6">
        <f>IF(C1572="","",IF(C1572&lt;0,"Refund","Debit"))</f>
      </c>
    </row>
    <row r="1573">
      <c r="A1573" s="4"/>
      <c r="C1573" s="5"/>
      <c r="H1573" s="6">
        <f>IF(D1573="","",IFERROR(IF(EXACT(VLOOKUP(D1573,Categories!$A$2:$A$16,1,FALSE),D1573),VLOOKUP(D1573,Categories!$A$2:$B$16,2,FALSE),"Fix the capitals"),"Check the category"))</f>
      </c>
      <c r="I1573" s="6">
        <f>IF(C1573="","",IF(C1573&lt;0,"Refund","Debit"))</f>
      </c>
    </row>
    <row r="1574">
      <c r="A1574" s="4"/>
      <c r="C1574" s="5"/>
      <c r="H1574" s="6">
        <f>IF(D1574="","",IFERROR(IF(EXACT(VLOOKUP(D1574,Categories!$A$2:$A$16,1,FALSE),D1574),VLOOKUP(D1574,Categories!$A$2:$B$16,2,FALSE),"Fix the capitals"),"Check the category"))</f>
      </c>
      <c r="I1574" s="6">
        <f>IF(C1574="","",IF(C1574&lt;0,"Refund","Debit"))</f>
      </c>
    </row>
    <row r="1575">
      <c r="A1575" s="4"/>
      <c r="C1575" s="5"/>
      <c r="H1575" s="6">
        <f>IF(D1575="","",IFERROR(IF(EXACT(VLOOKUP(D1575,Categories!$A$2:$A$16,1,FALSE),D1575),VLOOKUP(D1575,Categories!$A$2:$B$16,2,FALSE),"Fix the capitals"),"Check the category"))</f>
      </c>
      <c r="I1575" s="6">
        <f>IF(C1575="","",IF(C1575&lt;0,"Refund","Debit"))</f>
      </c>
    </row>
    <row r="1576">
      <c r="A1576" s="4"/>
      <c r="C1576" s="5"/>
      <c r="H1576" s="6">
        <f>IF(D1576="","",IFERROR(IF(EXACT(VLOOKUP(D1576,Categories!$A$2:$A$16,1,FALSE),D1576),VLOOKUP(D1576,Categories!$A$2:$B$16,2,FALSE),"Fix the capitals"),"Check the category"))</f>
      </c>
      <c r="I1576" s="6">
        <f>IF(C1576="","",IF(C1576&lt;0,"Refund","Debit"))</f>
      </c>
    </row>
    <row r="1577">
      <c r="A1577" s="4"/>
      <c r="C1577" s="5"/>
      <c r="H1577" s="6">
        <f>IF(D1577="","",IFERROR(IF(EXACT(VLOOKUP(D1577,Categories!$A$2:$A$16,1,FALSE),D1577),VLOOKUP(D1577,Categories!$A$2:$B$16,2,FALSE),"Fix the capitals"),"Check the category"))</f>
      </c>
      <c r="I1577" s="6">
        <f>IF(C1577="","",IF(C1577&lt;0,"Refund","Debit"))</f>
      </c>
    </row>
    <row r="1578">
      <c r="A1578" s="4"/>
      <c r="C1578" s="5"/>
      <c r="H1578" s="6">
        <f>IF(D1578="","",IFERROR(IF(EXACT(VLOOKUP(D1578,Categories!$A$2:$A$16,1,FALSE),D1578),VLOOKUP(D1578,Categories!$A$2:$B$16,2,FALSE),"Fix the capitals"),"Check the category"))</f>
      </c>
      <c r="I1578" s="6">
        <f>IF(C1578="","",IF(C1578&lt;0,"Refund","Debit"))</f>
      </c>
    </row>
    <row r="1579">
      <c r="A1579" s="4"/>
      <c r="C1579" s="5"/>
      <c r="H1579" s="6">
        <f>IF(D1579="","",IFERROR(IF(EXACT(VLOOKUP(D1579,Categories!$A$2:$A$16,1,FALSE),D1579),VLOOKUP(D1579,Categories!$A$2:$B$16,2,FALSE),"Fix the capitals"),"Check the category"))</f>
      </c>
      <c r="I1579" s="6">
        <f>IF(C1579="","",IF(C1579&lt;0,"Refund","Debit"))</f>
      </c>
    </row>
    <row r="1580">
      <c r="A1580" s="4"/>
      <c r="C1580" s="5"/>
      <c r="H1580" s="6">
        <f>IF(D1580="","",IFERROR(IF(EXACT(VLOOKUP(D1580,Categories!$A$2:$A$16,1,FALSE),D1580),VLOOKUP(D1580,Categories!$A$2:$B$16,2,FALSE),"Fix the capitals"),"Check the category"))</f>
      </c>
      <c r="I1580" s="6">
        <f>IF(C1580="","",IF(C1580&lt;0,"Refund","Debit"))</f>
      </c>
    </row>
    <row r="1581">
      <c r="A1581" s="4"/>
      <c r="C1581" s="5"/>
      <c r="H1581" s="6">
        <f>IF(D1581="","",IFERROR(IF(EXACT(VLOOKUP(D1581,Categories!$A$2:$A$16,1,FALSE),D1581),VLOOKUP(D1581,Categories!$A$2:$B$16,2,FALSE),"Fix the capitals"),"Check the category"))</f>
      </c>
      <c r="I1581" s="6">
        <f>IF(C1581="","",IF(C1581&lt;0,"Refund","Debit"))</f>
      </c>
    </row>
    <row r="1582">
      <c r="A1582" s="4"/>
      <c r="C1582" s="5"/>
      <c r="H1582" s="6">
        <f>IF(D1582="","",IFERROR(IF(EXACT(VLOOKUP(D1582,Categories!$A$2:$A$16,1,FALSE),D1582),VLOOKUP(D1582,Categories!$A$2:$B$16,2,FALSE),"Fix the capitals"),"Check the category"))</f>
      </c>
      <c r="I1582" s="6">
        <f>IF(C1582="","",IF(C1582&lt;0,"Refund","Debit"))</f>
      </c>
    </row>
    <row r="1583">
      <c r="A1583" s="4"/>
      <c r="C1583" s="5"/>
      <c r="H1583" s="6">
        <f>IF(D1583="","",IFERROR(IF(EXACT(VLOOKUP(D1583,Categories!$A$2:$A$16,1,FALSE),D1583),VLOOKUP(D1583,Categories!$A$2:$B$16,2,FALSE),"Fix the capitals"),"Check the category"))</f>
      </c>
      <c r="I1583" s="6">
        <f>IF(C1583="","",IF(C1583&lt;0,"Refund","Debit"))</f>
      </c>
    </row>
    <row r="1584">
      <c r="A1584" s="4"/>
      <c r="C1584" s="5"/>
      <c r="H1584" s="6">
        <f>IF(D1584="","",IFERROR(IF(EXACT(VLOOKUP(D1584,Categories!$A$2:$A$16,1,FALSE),D1584),VLOOKUP(D1584,Categories!$A$2:$B$16,2,FALSE),"Fix the capitals"),"Check the category"))</f>
      </c>
      <c r="I1584" s="6">
        <f>IF(C1584="","",IF(C1584&lt;0,"Refund","Debit"))</f>
      </c>
    </row>
    <row r="1585">
      <c r="A1585" s="4"/>
      <c r="C1585" s="5"/>
      <c r="H1585" s="6">
        <f>IF(D1585="","",IFERROR(IF(EXACT(VLOOKUP(D1585,Categories!$A$2:$A$16,1,FALSE),D1585),VLOOKUP(D1585,Categories!$A$2:$B$16,2,FALSE),"Fix the capitals"),"Check the category"))</f>
      </c>
      <c r="I1585" s="6">
        <f>IF(C1585="","",IF(C1585&lt;0,"Refund","Debit"))</f>
      </c>
    </row>
    <row r="1586">
      <c r="A1586" s="4"/>
      <c r="C1586" s="5"/>
      <c r="H1586" s="6">
        <f>IF(D1586="","",IFERROR(IF(EXACT(VLOOKUP(D1586,Categories!$A$2:$A$16,1,FALSE),D1586),VLOOKUP(D1586,Categories!$A$2:$B$16,2,FALSE),"Fix the capitals"),"Check the category"))</f>
      </c>
      <c r="I1586" s="6">
        <f>IF(C1586="","",IF(C1586&lt;0,"Refund","Debit"))</f>
      </c>
    </row>
    <row r="1587">
      <c r="A1587" s="4"/>
      <c r="C1587" s="5"/>
      <c r="H1587" s="6">
        <f>IF(D1587="","",IFERROR(IF(EXACT(VLOOKUP(D1587,Categories!$A$2:$A$16,1,FALSE),D1587),VLOOKUP(D1587,Categories!$A$2:$B$16,2,FALSE),"Fix the capitals"),"Check the category"))</f>
      </c>
      <c r="I1587" s="6">
        <f>IF(C1587="","",IF(C1587&lt;0,"Refund","Debit"))</f>
      </c>
    </row>
    <row r="1588">
      <c r="A1588" s="4"/>
      <c r="C1588" s="5"/>
      <c r="H1588" s="6">
        <f>IF(D1588="","",IFERROR(IF(EXACT(VLOOKUP(D1588,Categories!$A$2:$A$16,1,FALSE),D1588),VLOOKUP(D1588,Categories!$A$2:$B$16,2,FALSE),"Fix the capitals"),"Check the category"))</f>
      </c>
      <c r="I1588" s="6">
        <f>IF(C1588="","",IF(C1588&lt;0,"Refund","Debit"))</f>
      </c>
    </row>
    <row r="1589">
      <c r="A1589" s="4"/>
      <c r="C1589" s="5"/>
      <c r="H1589" s="6">
        <f>IF(D1589="","",IFERROR(IF(EXACT(VLOOKUP(D1589,Categories!$A$2:$A$16,1,FALSE),D1589),VLOOKUP(D1589,Categories!$A$2:$B$16,2,FALSE),"Fix the capitals"),"Check the category"))</f>
      </c>
      <c r="I1589" s="6">
        <f>IF(C1589="","",IF(C1589&lt;0,"Refund","Debit"))</f>
      </c>
    </row>
    <row r="1590">
      <c r="A1590" s="4"/>
      <c r="C1590" s="5"/>
      <c r="H1590" s="6">
        <f>IF(D1590="","",IFERROR(IF(EXACT(VLOOKUP(D1590,Categories!$A$2:$A$16,1,FALSE),D1590),VLOOKUP(D1590,Categories!$A$2:$B$16,2,FALSE),"Fix the capitals"),"Check the category"))</f>
      </c>
      <c r="I1590" s="6">
        <f>IF(C1590="","",IF(C1590&lt;0,"Refund","Debit"))</f>
      </c>
    </row>
    <row r="1591">
      <c r="A1591" s="4"/>
      <c r="C1591" s="5"/>
      <c r="H1591" s="6">
        <f>IF(D1591="","",IFERROR(IF(EXACT(VLOOKUP(D1591,Categories!$A$2:$A$16,1,FALSE),D1591),VLOOKUP(D1591,Categories!$A$2:$B$16,2,FALSE),"Fix the capitals"),"Check the category"))</f>
      </c>
      <c r="I1591" s="6">
        <f>IF(C1591="","",IF(C1591&lt;0,"Refund","Debit"))</f>
      </c>
    </row>
    <row r="1592">
      <c r="A1592" s="4"/>
      <c r="C1592" s="5"/>
      <c r="H1592" s="6">
        <f>IF(D1592="","",IFERROR(IF(EXACT(VLOOKUP(D1592,Categories!$A$2:$A$16,1,FALSE),D1592),VLOOKUP(D1592,Categories!$A$2:$B$16,2,FALSE),"Fix the capitals"),"Check the category"))</f>
      </c>
      <c r="I1592" s="6">
        <f>IF(C1592="","",IF(C1592&lt;0,"Refund","Debit"))</f>
      </c>
    </row>
    <row r="1593">
      <c r="A1593" s="4"/>
      <c r="C1593" s="5"/>
      <c r="H1593" s="6">
        <f>IF(D1593="","",IFERROR(IF(EXACT(VLOOKUP(D1593,Categories!$A$2:$A$16,1,FALSE),D1593),VLOOKUP(D1593,Categories!$A$2:$B$16,2,FALSE),"Fix the capitals"),"Check the category"))</f>
      </c>
      <c r="I1593" s="6">
        <f>IF(C1593="","",IF(C1593&lt;0,"Refund","Debit"))</f>
      </c>
    </row>
    <row r="1594">
      <c r="A1594" s="4"/>
      <c r="C1594" s="5"/>
      <c r="H1594" s="6">
        <f>IF(D1594="","",IFERROR(IF(EXACT(VLOOKUP(D1594,Categories!$A$2:$A$16,1,FALSE),D1594),VLOOKUP(D1594,Categories!$A$2:$B$16,2,FALSE),"Fix the capitals"),"Check the category"))</f>
      </c>
      <c r="I1594" s="6">
        <f>IF(C1594="","",IF(C1594&lt;0,"Refund","Debit"))</f>
      </c>
    </row>
    <row r="1595">
      <c r="A1595" s="4"/>
      <c r="C1595" s="5"/>
      <c r="H1595" s="6">
        <f>IF(D1595="","",IFERROR(IF(EXACT(VLOOKUP(D1595,Categories!$A$2:$A$16,1,FALSE),D1595),VLOOKUP(D1595,Categories!$A$2:$B$16,2,FALSE),"Fix the capitals"),"Check the category"))</f>
      </c>
      <c r="I1595" s="6">
        <f>IF(C1595="","",IF(C1595&lt;0,"Refund","Debit"))</f>
      </c>
    </row>
    <row r="1596">
      <c r="A1596" s="4"/>
      <c r="C1596" s="5"/>
      <c r="H1596" s="6">
        <f>IF(D1596="","",IFERROR(IF(EXACT(VLOOKUP(D1596,Categories!$A$2:$A$16,1,FALSE),D1596),VLOOKUP(D1596,Categories!$A$2:$B$16,2,FALSE),"Fix the capitals"),"Check the category"))</f>
      </c>
      <c r="I1596" s="6">
        <f>IF(C1596="","",IF(C1596&lt;0,"Refund","Debit"))</f>
      </c>
    </row>
    <row r="1597">
      <c r="A1597" s="4"/>
      <c r="C1597" s="5"/>
      <c r="H1597" s="6">
        <f>IF(D1597="","",IFERROR(IF(EXACT(VLOOKUP(D1597,Categories!$A$2:$A$16,1,FALSE),D1597),VLOOKUP(D1597,Categories!$A$2:$B$16,2,FALSE),"Fix the capitals"),"Check the category"))</f>
      </c>
      <c r="I1597" s="6">
        <f>IF(C1597="","",IF(C1597&lt;0,"Refund","Debit"))</f>
      </c>
    </row>
    <row r="1598">
      <c r="A1598" s="4"/>
      <c r="C1598" s="5"/>
      <c r="H1598" s="6">
        <f>IF(D1598="","",IFERROR(IF(EXACT(VLOOKUP(D1598,Categories!$A$2:$A$16,1,FALSE),D1598),VLOOKUP(D1598,Categories!$A$2:$B$16,2,FALSE),"Fix the capitals"),"Check the category"))</f>
      </c>
      <c r="I1598" s="6">
        <f>IF(C1598="","",IF(C1598&lt;0,"Refund","Debit"))</f>
      </c>
    </row>
    <row r="1599">
      <c r="A1599" s="4"/>
      <c r="C1599" s="5"/>
      <c r="H1599" s="6">
        <f>IF(D1599="","",IFERROR(IF(EXACT(VLOOKUP(D1599,Categories!$A$2:$A$16,1,FALSE),D1599),VLOOKUP(D1599,Categories!$A$2:$B$16,2,FALSE),"Fix the capitals"),"Check the category"))</f>
      </c>
      <c r="I1599" s="6">
        <f>IF(C1599="","",IF(C1599&lt;0,"Refund","Debit"))</f>
      </c>
    </row>
    <row r="1600">
      <c r="A1600" s="4"/>
      <c r="C1600" s="5"/>
      <c r="H1600" s="6">
        <f>IF(D1600="","",IFERROR(IF(EXACT(VLOOKUP(D1600,Categories!$A$2:$A$16,1,FALSE),D1600),VLOOKUP(D1600,Categories!$A$2:$B$16,2,FALSE),"Fix the capitals"),"Check the category"))</f>
      </c>
      <c r="I1600" s="6">
        <f>IF(C1600="","",IF(C1600&lt;0,"Refund","Debit"))</f>
      </c>
    </row>
    <row r="1601">
      <c r="A1601" s="4"/>
      <c r="C1601" s="5"/>
      <c r="H1601" s="6">
        <f>IF(D1601="","",IFERROR(IF(EXACT(VLOOKUP(D1601,Categories!$A$2:$A$16,1,FALSE),D1601),VLOOKUP(D1601,Categories!$A$2:$B$16,2,FALSE),"Fix the capitals"),"Check the category"))</f>
      </c>
      <c r="I1601" s="6">
        <f>IF(C1601="","",IF(C1601&lt;0,"Refund","Debit"))</f>
      </c>
    </row>
    <row r="1602">
      <c r="A1602" s="4"/>
      <c r="C1602" s="5"/>
      <c r="H1602" s="6">
        <f>IF(D1602="","",IFERROR(IF(EXACT(VLOOKUP(D1602,Categories!$A$2:$A$16,1,FALSE),D1602),VLOOKUP(D1602,Categories!$A$2:$B$16,2,FALSE),"Fix the capitals"),"Check the category"))</f>
      </c>
      <c r="I1602" s="6">
        <f>IF(C1602="","",IF(C1602&lt;0,"Refund","Debit"))</f>
      </c>
    </row>
    <row r="1603">
      <c r="A1603" s="4"/>
      <c r="C1603" s="5"/>
      <c r="H1603" s="6">
        <f>IF(D1603="","",IFERROR(IF(EXACT(VLOOKUP(D1603,Categories!$A$2:$A$16,1,FALSE),D1603),VLOOKUP(D1603,Categories!$A$2:$B$16,2,FALSE),"Fix the capitals"),"Check the category"))</f>
      </c>
      <c r="I1603" s="6">
        <f>IF(C1603="","",IF(C1603&lt;0,"Refund","Debit"))</f>
      </c>
    </row>
    <row r="1604">
      <c r="A1604" s="4"/>
      <c r="C1604" s="5"/>
      <c r="H1604" s="6">
        <f>IF(D1604="","",IFERROR(IF(EXACT(VLOOKUP(D1604,Categories!$A$2:$A$16,1,FALSE),D1604),VLOOKUP(D1604,Categories!$A$2:$B$16,2,FALSE),"Fix the capitals"),"Check the category"))</f>
      </c>
      <c r="I1604" s="6">
        <f>IF(C1604="","",IF(C1604&lt;0,"Refund","Debit"))</f>
      </c>
    </row>
    <row r="1605">
      <c r="A1605" s="4"/>
      <c r="C1605" s="5"/>
      <c r="H1605" s="6">
        <f>IF(D1605="","",IFERROR(IF(EXACT(VLOOKUP(D1605,Categories!$A$2:$A$16,1,FALSE),D1605),VLOOKUP(D1605,Categories!$A$2:$B$16,2,FALSE),"Fix the capitals"),"Check the category"))</f>
      </c>
      <c r="I1605" s="6">
        <f>IF(C1605="","",IF(C1605&lt;0,"Refund","Debit"))</f>
      </c>
    </row>
    <row r="1606">
      <c r="A1606" s="4"/>
      <c r="C1606" s="5"/>
      <c r="H1606" s="6">
        <f>IF(D1606="","",IFERROR(IF(EXACT(VLOOKUP(D1606,Categories!$A$2:$A$16,1,FALSE),D1606),VLOOKUP(D1606,Categories!$A$2:$B$16,2,FALSE),"Fix the capitals"),"Check the category"))</f>
      </c>
      <c r="I1606" s="6">
        <f>IF(C1606="","",IF(C1606&lt;0,"Refund","Debit"))</f>
      </c>
    </row>
    <row r="1607">
      <c r="A1607" s="4"/>
      <c r="C1607" s="5"/>
      <c r="H1607" s="6">
        <f>IF(D1607="","",IFERROR(IF(EXACT(VLOOKUP(D1607,Categories!$A$2:$A$16,1,FALSE),D1607),VLOOKUP(D1607,Categories!$A$2:$B$16,2,FALSE),"Fix the capitals"),"Check the category"))</f>
      </c>
      <c r="I1607" s="6">
        <f>IF(C1607="","",IF(C1607&lt;0,"Refund","Debit"))</f>
      </c>
    </row>
    <row r="1608">
      <c r="A1608" s="4"/>
      <c r="C1608" s="5"/>
      <c r="H1608" s="6">
        <f>IF(D1608="","",IFERROR(IF(EXACT(VLOOKUP(D1608,Categories!$A$2:$A$16,1,FALSE),D1608),VLOOKUP(D1608,Categories!$A$2:$B$16,2,FALSE),"Fix the capitals"),"Check the category"))</f>
      </c>
      <c r="I1608" s="6">
        <f>IF(C1608="","",IF(C1608&lt;0,"Refund","Debit"))</f>
      </c>
    </row>
    <row r="1609">
      <c r="A1609" s="4"/>
      <c r="C1609" s="5"/>
      <c r="H1609" s="6">
        <f>IF(D1609="","",IFERROR(IF(EXACT(VLOOKUP(D1609,Categories!$A$2:$A$16,1,FALSE),D1609),VLOOKUP(D1609,Categories!$A$2:$B$16,2,FALSE),"Fix the capitals"),"Check the category"))</f>
      </c>
      <c r="I1609" s="6">
        <f>IF(C1609="","",IF(C1609&lt;0,"Refund","Debit"))</f>
      </c>
    </row>
    <row r="1610">
      <c r="A1610" s="4"/>
      <c r="C1610" s="5"/>
      <c r="H1610" s="6">
        <f>IF(D1610="","",IFERROR(IF(EXACT(VLOOKUP(D1610,Categories!$A$2:$A$16,1,FALSE),D1610),VLOOKUP(D1610,Categories!$A$2:$B$16,2,FALSE),"Fix the capitals"),"Check the category"))</f>
      </c>
      <c r="I1610" s="6">
        <f>IF(C1610="","",IF(C1610&lt;0,"Refund","Debit"))</f>
      </c>
    </row>
    <row r="1611">
      <c r="A1611" s="4"/>
      <c r="C1611" s="5"/>
      <c r="H1611" s="6">
        <f>IF(D1611="","",IFERROR(IF(EXACT(VLOOKUP(D1611,Categories!$A$2:$A$16,1,FALSE),D1611),VLOOKUP(D1611,Categories!$A$2:$B$16,2,FALSE),"Fix the capitals"),"Check the category"))</f>
      </c>
      <c r="I1611" s="6">
        <f>IF(C1611="","",IF(C1611&lt;0,"Refund","Debit"))</f>
      </c>
    </row>
    <row r="1612">
      <c r="A1612" s="4"/>
      <c r="C1612" s="5"/>
      <c r="H1612" s="6">
        <f>IF(D1612="","",IFERROR(IF(EXACT(VLOOKUP(D1612,Categories!$A$2:$A$16,1,FALSE),D1612),VLOOKUP(D1612,Categories!$A$2:$B$16,2,FALSE),"Fix the capitals"),"Check the category"))</f>
      </c>
      <c r="I1612" s="6">
        <f>IF(C1612="","",IF(C1612&lt;0,"Refund","Debit"))</f>
      </c>
    </row>
    <row r="1613">
      <c r="A1613" s="4"/>
      <c r="C1613" s="5"/>
      <c r="H1613" s="6">
        <f>IF(D1613="","",IFERROR(IF(EXACT(VLOOKUP(D1613,Categories!$A$2:$A$16,1,FALSE),D1613),VLOOKUP(D1613,Categories!$A$2:$B$16,2,FALSE),"Fix the capitals"),"Check the category"))</f>
      </c>
      <c r="I1613" s="6">
        <f>IF(C1613="","",IF(C1613&lt;0,"Refund","Debit"))</f>
      </c>
    </row>
    <row r="1614">
      <c r="A1614" s="4"/>
      <c r="C1614" s="5"/>
      <c r="H1614" s="6">
        <f>IF(D1614="","",IFERROR(IF(EXACT(VLOOKUP(D1614,Categories!$A$2:$A$16,1,FALSE),D1614),VLOOKUP(D1614,Categories!$A$2:$B$16,2,FALSE),"Fix the capitals"),"Check the category"))</f>
      </c>
      <c r="I1614" s="6">
        <f>IF(C1614="","",IF(C1614&lt;0,"Refund","Debit"))</f>
      </c>
    </row>
    <row r="1615">
      <c r="A1615" s="4"/>
      <c r="C1615" s="5"/>
      <c r="H1615" s="6">
        <f>IF(D1615="","",IFERROR(IF(EXACT(VLOOKUP(D1615,Categories!$A$2:$A$16,1,FALSE),D1615),VLOOKUP(D1615,Categories!$A$2:$B$16,2,FALSE),"Fix the capitals"),"Check the category"))</f>
      </c>
      <c r="I1615" s="6">
        <f>IF(C1615="","",IF(C1615&lt;0,"Refund","Debit"))</f>
      </c>
    </row>
    <row r="1616">
      <c r="A1616" s="4"/>
      <c r="C1616" s="5"/>
      <c r="H1616" s="6">
        <f>IF(D1616="","",IFERROR(IF(EXACT(VLOOKUP(D1616,Categories!$A$2:$A$16,1,FALSE),D1616),VLOOKUP(D1616,Categories!$A$2:$B$16,2,FALSE),"Fix the capitals"),"Check the category"))</f>
      </c>
      <c r="I1616" s="6">
        <f>IF(C1616="","",IF(C1616&lt;0,"Refund","Debit"))</f>
      </c>
    </row>
    <row r="1617">
      <c r="A1617" s="4"/>
      <c r="C1617" s="5"/>
      <c r="H1617" s="6">
        <f>IF(D1617="","",IFERROR(IF(EXACT(VLOOKUP(D1617,Categories!$A$2:$A$16,1,FALSE),D1617),VLOOKUP(D1617,Categories!$A$2:$B$16,2,FALSE),"Fix the capitals"),"Check the category"))</f>
      </c>
      <c r="I1617" s="6">
        <f>IF(C1617="","",IF(C1617&lt;0,"Refund","Debit"))</f>
      </c>
    </row>
    <row r="1618">
      <c r="A1618" s="4"/>
      <c r="C1618" s="5"/>
      <c r="H1618" s="6">
        <f>IF(D1618="","",IFERROR(IF(EXACT(VLOOKUP(D1618,Categories!$A$2:$A$16,1,FALSE),D1618),VLOOKUP(D1618,Categories!$A$2:$B$16,2,FALSE),"Fix the capitals"),"Check the category"))</f>
      </c>
      <c r="I1618" s="6">
        <f>IF(C1618="","",IF(C1618&lt;0,"Refund","Debit"))</f>
      </c>
    </row>
    <row r="1619">
      <c r="A1619" s="4"/>
      <c r="C1619" s="5"/>
      <c r="H1619" s="6">
        <f>IF(D1619="","",IFERROR(IF(EXACT(VLOOKUP(D1619,Categories!$A$2:$A$16,1,FALSE),D1619),VLOOKUP(D1619,Categories!$A$2:$B$16,2,FALSE),"Fix the capitals"),"Check the category"))</f>
      </c>
      <c r="I1619" s="6">
        <f>IF(C1619="","",IF(C1619&lt;0,"Refund","Debit"))</f>
      </c>
    </row>
    <row r="1620">
      <c r="A1620" s="4"/>
      <c r="C1620" s="5"/>
      <c r="H1620" s="6">
        <f>IF(D1620="","",IFERROR(IF(EXACT(VLOOKUP(D1620,Categories!$A$2:$A$16,1,FALSE),D1620),VLOOKUP(D1620,Categories!$A$2:$B$16,2,FALSE),"Fix the capitals"),"Check the category"))</f>
      </c>
      <c r="I1620" s="6">
        <f>IF(C1620="","",IF(C1620&lt;0,"Refund","Debit"))</f>
      </c>
    </row>
    <row r="1621">
      <c r="A1621" s="4"/>
      <c r="C1621" s="5"/>
      <c r="H1621" s="6">
        <f>IF(D1621="","",IFERROR(IF(EXACT(VLOOKUP(D1621,Categories!$A$2:$A$16,1,FALSE),D1621),VLOOKUP(D1621,Categories!$A$2:$B$16,2,FALSE),"Fix the capitals"),"Check the category"))</f>
      </c>
      <c r="I1621" s="6">
        <f>IF(C1621="","",IF(C1621&lt;0,"Refund","Debit"))</f>
      </c>
    </row>
    <row r="1622">
      <c r="A1622" s="4"/>
      <c r="C1622" s="5"/>
      <c r="H1622" s="6">
        <f>IF(D1622="","",IFERROR(IF(EXACT(VLOOKUP(D1622,Categories!$A$2:$A$16,1,FALSE),D1622),VLOOKUP(D1622,Categories!$A$2:$B$16,2,FALSE),"Fix the capitals"),"Check the category"))</f>
      </c>
      <c r="I1622" s="6">
        <f>IF(C1622="","",IF(C1622&lt;0,"Refund","Debit"))</f>
      </c>
    </row>
    <row r="1623">
      <c r="A1623" s="4"/>
      <c r="C1623" s="5"/>
      <c r="H1623" s="6">
        <f>IF(D1623="","",IFERROR(IF(EXACT(VLOOKUP(D1623,Categories!$A$2:$A$16,1,FALSE),D1623),VLOOKUP(D1623,Categories!$A$2:$B$16,2,FALSE),"Fix the capitals"),"Check the category"))</f>
      </c>
      <c r="I1623" s="6">
        <f>IF(C1623="","",IF(C1623&lt;0,"Refund","Debit"))</f>
      </c>
    </row>
    <row r="1624">
      <c r="A1624" s="4"/>
      <c r="C1624" s="5"/>
      <c r="H1624" s="6">
        <f>IF(D1624="","",IFERROR(IF(EXACT(VLOOKUP(D1624,Categories!$A$2:$A$16,1,FALSE),D1624),VLOOKUP(D1624,Categories!$A$2:$B$16,2,FALSE),"Fix the capitals"),"Check the category"))</f>
      </c>
      <c r="I1624" s="6">
        <f>IF(C1624="","",IF(C1624&lt;0,"Refund","Debit"))</f>
      </c>
    </row>
    <row r="1625">
      <c r="A1625" s="4"/>
      <c r="C1625" s="5"/>
      <c r="H1625" s="6">
        <f>IF(D1625="","",IFERROR(IF(EXACT(VLOOKUP(D1625,Categories!$A$2:$A$16,1,FALSE),D1625),VLOOKUP(D1625,Categories!$A$2:$B$16,2,FALSE),"Fix the capitals"),"Check the category"))</f>
      </c>
      <c r="I1625" s="6">
        <f>IF(C1625="","",IF(C1625&lt;0,"Refund","Debit"))</f>
      </c>
    </row>
    <row r="1626">
      <c r="A1626" s="4"/>
      <c r="C1626" s="5"/>
      <c r="H1626" s="6">
        <f>IF(D1626="","",IFERROR(IF(EXACT(VLOOKUP(D1626,Categories!$A$2:$A$16,1,FALSE),D1626),VLOOKUP(D1626,Categories!$A$2:$B$16,2,FALSE),"Fix the capitals"),"Check the category"))</f>
      </c>
      <c r="I1626" s="6">
        <f>IF(C1626="","",IF(C1626&lt;0,"Refund","Debit"))</f>
      </c>
    </row>
    <row r="1627">
      <c r="A1627" s="4"/>
      <c r="C1627" s="5"/>
      <c r="H1627" s="6">
        <f>IF(D1627="","",IFERROR(IF(EXACT(VLOOKUP(D1627,Categories!$A$2:$A$16,1,FALSE),D1627),VLOOKUP(D1627,Categories!$A$2:$B$16,2,FALSE),"Fix the capitals"),"Check the category"))</f>
      </c>
      <c r="I1627" s="6">
        <f>IF(C1627="","",IF(C1627&lt;0,"Refund","Debit"))</f>
      </c>
    </row>
    <row r="1628">
      <c r="A1628" s="4"/>
      <c r="C1628" s="5"/>
      <c r="H1628" s="6">
        <f>IF(D1628="","",IFERROR(IF(EXACT(VLOOKUP(D1628,Categories!$A$2:$A$16,1,FALSE),D1628),VLOOKUP(D1628,Categories!$A$2:$B$16,2,FALSE),"Fix the capitals"),"Check the category"))</f>
      </c>
      <c r="I1628" s="6">
        <f>IF(C1628="","",IF(C1628&lt;0,"Refund","Debit"))</f>
      </c>
    </row>
    <row r="1629">
      <c r="A1629" s="4"/>
      <c r="C1629" s="5"/>
      <c r="H1629" s="6">
        <f>IF(D1629="","",IFERROR(IF(EXACT(VLOOKUP(D1629,Categories!$A$2:$A$16,1,FALSE),D1629),VLOOKUP(D1629,Categories!$A$2:$B$16,2,FALSE),"Fix the capitals"),"Check the category"))</f>
      </c>
      <c r="I1629" s="6">
        <f>IF(C1629="","",IF(C1629&lt;0,"Refund","Debit"))</f>
      </c>
    </row>
    <row r="1630">
      <c r="A1630" s="4"/>
      <c r="C1630" s="5"/>
      <c r="H1630" s="6">
        <f>IF(D1630="","",IFERROR(IF(EXACT(VLOOKUP(D1630,Categories!$A$2:$A$16,1,FALSE),D1630),VLOOKUP(D1630,Categories!$A$2:$B$16,2,FALSE),"Fix the capitals"),"Check the category"))</f>
      </c>
      <c r="I1630" s="6">
        <f>IF(C1630="","",IF(C1630&lt;0,"Refund","Debit"))</f>
      </c>
    </row>
    <row r="1631">
      <c r="A1631" s="4"/>
      <c r="C1631" s="5"/>
      <c r="H1631" s="6">
        <f>IF(D1631="","",IFERROR(IF(EXACT(VLOOKUP(D1631,Categories!$A$2:$A$16,1,FALSE),D1631),VLOOKUP(D1631,Categories!$A$2:$B$16,2,FALSE),"Fix the capitals"),"Check the category"))</f>
      </c>
      <c r="I1631" s="6">
        <f>IF(C1631="","",IF(C1631&lt;0,"Refund","Debit"))</f>
      </c>
    </row>
    <row r="1632">
      <c r="A1632" s="4"/>
      <c r="C1632" s="5"/>
      <c r="H1632" s="6">
        <f>IF(D1632="","",IFERROR(IF(EXACT(VLOOKUP(D1632,Categories!$A$2:$A$16,1,FALSE),D1632),VLOOKUP(D1632,Categories!$A$2:$B$16,2,FALSE),"Fix the capitals"),"Check the category"))</f>
      </c>
      <c r="I1632" s="6">
        <f>IF(C1632="","",IF(C1632&lt;0,"Refund","Debit"))</f>
      </c>
    </row>
    <row r="1633">
      <c r="A1633" s="4"/>
      <c r="C1633" s="5"/>
      <c r="H1633" s="6">
        <f>IF(D1633="","",IFERROR(IF(EXACT(VLOOKUP(D1633,Categories!$A$2:$A$16,1,FALSE),D1633),VLOOKUP(D1633,Categories!$A$2:$B$16,2,FALSE),"Fix the capitals"),"Check the category"))</f>
      </c>
      <c r="I1633" s="6">
        <f>IF(C1633="","",IF(C1633&lt;0,"Refund","Debit"))</f>
      </c>
    </row>
    <row r="1634">
      <c r="A1634" s="4"/>
      <c r="C1634" s="5"/>
      <c r="H1634" s="6">
        <f>IF(D1634="","",IFERROR(IF(EXACT(VLOOKUP(D1634,Categories!$A$2:$A$16,1,FALSE),D1634),VLOOKUP(D1634,Categories!$A$2:$B$16,2,FALSE),"Fix the capitals"),"Check the category"))</f>
      </c>
      <c r="I1634" s="6">
        <f>IF(C1634="","",IF(C1634&lt;0,"Refund","Debit"))</f>
      </c>
    </row>
    <row r="1635">
      <c r="A1635" s="4"/>
      <c r="C1635" s="5"/>
      <c r="H1635" s="6">
        <f>IF(D1635="","",IFERROR(IF(EXACT(VLOOKUP(D1635,Categories!$A$2:$A$16,1,FALSE),D1635),VLOOKUP(D1635,Categories!$A$2:$B$16,2,FALSE),"Fix the capitals"),"Check the category"))</f>
      </c>
      <c r="I1635" s="6">
        <f>IF(C1635="","",IF(C1635&lt;0,"Refund","Debit"))</f>
      </c>
    </row>
    <row r="1636">
      <c r="A1636" s="4"/>
      <c r="C1636" s="5"/>
      <c r="H1636" s="6">
        <f>IF(D1636="","",IFERROR(IF(EXACT(VLOOKUP(D1636,Categories!$A$2:$A$16,1,FALSE),D1636),VLOOKUP(D1636,Categories!$A$2:$B$16,2,FALSE),"Fix the capitals"),"Check the category"))</f>
      </c>
      <c r="I1636" s="6">
        <f>IF(C1636="","",IF(C1636&lt;0,"Refund","Debit"))</f>
      </c>
    </row>
    <row r="1637">
      <c r="A1637" s="4"/>
      <c r="C1637" s="5"/>
      <c r="H1637" s="6">
        <f>IF(D1637="","",IFERROR(IF(EXACT(VLOOKUP(D1637,Categories!$A$2:$A$16,1,FALSE),D1637),VLOOKUP(D1637,Categories!$A$2:$B$16,2,FALSE),"Fix the capitals"),"Check the category"))</f>
      </c>
      <c r="I1637" s="6">
        <f>IF(C1637="","",IF(C1637&lt;0,"Refund","Debit"))</f>
      </c>
    </row>
    <row r="1638">
      <c r="A1638" s="4"/>
      <c r="C1638" s="5"/>
      <c r="H1638" s="6">
        <f>IF(D1638="","",IFERROR(IF(EXACT(VLOOKUP(D1638,Categories!$A$2:$A$16,1,FALSE),D1638),VLOOKUP(D1638,Categories!$A$2:$B$16,2,FALSE),"Fix the capitals"),"Check the category"))</f>
      </c>
      <c r="I1638" s="6">
        <f>IF(C1638="","",IF(C1638&lt;0,"Refund","Debit"))</f>
      </c>
    </row>
    <row r="1639">
      <c r="A1639" s="4"/>
      <c r="C1639" s="5"/>
      <c r="H1639" s="6">
        <f>IF(D1639="","",IFERROR(IF(EXACT(VLOOKUP(D1639,Categories!$A$2:$A$16,1,FALSE),D1639),VLOOKUP(D1639,Categories!$A$2:$B$16,2,FALSE),"Fix the capitals"),"Check the category"))</f>
      </c>
      <c r="I1639" s="6">
        <f>IF(C1639="","",IF(C1639&lt;0,"Refund","Debit"))</f>
      </c>
    </row>
    <row r="1640">
      <c r="A1640" s="4"/>
      <c r="C1640" s="5"/>
      <c r="H1640" s="6">
        <f>IF(D1640="","",IFERROR(IF(EXACT(VLOOKUP(D1640,Categories!$A$2:$A$16,1,FALSE),D1640),VLOOKUP(D1640,Categories!$A$2:$B$16,2,FALSE),"Fix the capitals"),"Check the category"))</f>
      </c>
      <c r="I1640" s="6">
        <f>IF(C1640="","",IF(C1640&lt;0,"Refund","Debit"))</f>
      </c>
    </row>
    <row r="1641">
      <c r="A1641" s="4"/>
      <c r="C1641" s="5"/>
      <c r="H1641" s="6">
        <f>IF(D1641="","",IFERROR(IF(EXACT(VLOOKUP(D1641,Categories!$A$2:$A$16,1,FALSE),D1641),VLOOKUP(D1641,Categories!$A$2:$B$16,2,FALSE),"Fix the capitals"),"Check the category"))</f>
      </c>
      <c r="I1641" s="6">
        <f>IF(C1641="","",IF(C1641&lt;0,"Refund","Debit"))</f>
      </c>
    </row>
    <row r="1642">
      <c r="A1642" s="4"/>
      <c r="C1642" s="5"/>
      <c r="H1642" s="6">
        <f>IF(D1642="","",IFERROR(IF(EXACT(VLOOKUP(D1642,Categories!$A$2:$A$16,1,FALSE),D1642),VLOOKUP(D1642,Categories!$A$2:$B$16,2,FALSE),"Fix the capitals"),"Check the category"))</f>
      </c>
      <c r="I1642" s="6">
        <f>IF(C1642="","",IF(C1642&lt;0,"Refund","Debit"))</f>
      </c>
    </row>
    <row r="1643">
      <c r="A1643" s="4"/>
      <c r="C1643" s="5"/>
      <c r="H1643" s="6">
        <f>IF(D1643="","",IFERROR(IF(EXACT(VLOOKUP(D1643,Categories!$A$2:$A$16,1,FALSE),D1643),VLOOKUP(D1643,Categories!$A$2:$B$16,2,FALSE),"Fix the capitals"),"Check the category"))</f>
      </c>
      <c r="I1643" s="6">
        <f>IF(C1643="","",IF(C1643&lt;0,"Refund","Debit"))</f>
      </c>
    </row>
    <row r="1644">
      <c r="A1644" s="4"/>
      <c r="C1644" s="5"/>
      <c r="H1644" s="6">
        <f>IF(D1644="","",IFERROR(IF(EXACT(VLOOKUP(D1644,Categories!$A$2:$A$16,1,FALSE),D1644),VLOOKUP(D1644,Categories!$A$2:$B$16,2,FALSE),"Fix the capitals"),"Check the category"))</f>
      </c>
      <c r="I1644" s="6">
        <f>IF(C1644="","",IF(C1644&lt;0,"Refund","Debit"))</f>
      </c>
    </row>
    <row r="1645">
      <c r="A1645" s="4"/>
      <c r="C1645" s="5"/>
      <c r="H1645" s="6">
        <f>IF(D1645="","",IFERROR(IF(EXACT(VLOOKUP(D1645,Categories!$A$2:$A$16,1,FALSE),D1645),VLOOKUP(D1645,Categories!$A$2:$B$16,2,FALSE),"Fix the capitals"),"Check the category"))</f>
      </c>
      <c r="I1645" s="6">
        <f>IF(C1645="","",IF(C1645&lt;0,"Refund","Debit"))</f>
      </c>
    </row>
    <row r="1646">
      <c r="A1646" s="4"/>
      <c r="C1646" s="5"/>
      <c r="H1646" s="6">
        <f>IF(D1646="","",IFERROR(IF(EXACT(VLOOKUP(D1646,Categories!$A$2:$A$16,1,FALSE),D1646),VLOOKUP(D1646,Categories!$A$2:$B$16,2,FALSE),"Fix the capitals"),"Check the category"))</f>
      </c>
      <c r="I1646" s="6">
        <f>IF(C1646="","",IF(C1646&lt;0,"Refund","Debit"))</f>
      </c>
    </row>
    <row r="1647">
      <c r="A1647" s="4"/>
      <c r="C1647" s="5"/>
      <c r="H1647" s="6">
        <f>IF(D1647="","",IFERROR(IF(EXACT(VLOOKUP(D1647,Categories!$A$2:$A$16,1,FALSE),D1647),VLOOKUP(D1647,Categories!$A$2:$B$16,2,FALSE),"Fix the capitals"),"Check the category"))</f>
      </c>
      <c r="I1647" s="6">
        <f>IF(C1647="","",IF(C1647&lt;0,"Refund","Debit"))</f>
      </c>
    </row>
    <row r="1648">
      <c r="A1648" s="4"/>
      <c r="C1648" s="5"/>
      <c r="H1648" s="6">
        <f>IF(D1648="","",IFERROR(IF(EXACT(VLOOKUP(D1648,Categories!$A$2:$A$16,1,FALSE),D1648),VLOOKUP(D1648,Categories!$A$2:$B$16,2,FALSE),"Fix the capitals"),"Check the category"))</f>
      </c>
      <c r="I1648" s="6">
        <f>IF(C1648="","",IF(C1648&lt;0,"Refund","Debit"))</f>
      </c>
    </row>
    <row r="1649">
      <c r="A1649" s="4"/>
      <c r="C1649" s="5"/>
      <c r="H1649" s="6">
        <f>IF(D1649="","",IFERROR(IF(EXACT(VLOOKUP(D1649,Categories!$A$2:$A$16,1,FALSE),D1649),VLOOKUP(D1649,Categories!$A$2:$B$16,2,FALSE),"Fix the capitals"),"Check the category"))</f>
      </c>
      <c r="I1649" s="6">
        <f>IF(C1649="","",IF(C1649&lt;0,"Refund","Debit"))</f>
      </c>
    </row>
    <row r="1650">
      <c r="A1650" s="4"/>
      <c r="C1650" s="5"/>
      <c r="H1650" s="6">
        <f>IF(D1650="","",IFERROR(IF(EXACT(VLOOKUP(D1650,Categories!$A$2:$A$16,1,FALSE),D1650),VLOOKUP(D1650,Categories!$A$2:$B$16,2,FALSE),"Fix the capitals"),"Check the category"))</f>
      </c>
      <c r="I1650" s="6">
        <f>IF(C1650="","",IF(C1650&lt;0,"Refund","Debit"))</f>
      </c>
    </row>
    <row r="1651">
      <c r="A1651" s="4"/>
      <c r="C1651" s="5"/>
      <c r="H1651" s="6">
        <f>IF(D1651="","",IFERROR(IF(EXACT(VLOOKUP(D1651,Categories!$A$2:$A$16,1,FALSE),D1651),VLOOKUP(D1651,Categories!$A$2:$B$16,2,FALSE),"Fix the capitals"),"Check the category"))</f>
      </c>
      <c r="I1651" s="6">
        <f>IF(C1651="","",IF(C1651&lt;0,"Refund","Debit"))</f>
      </c>
    </row>
    <row r="1652">
      <c r="A1652" s="4"/>
      <c r="C1652" s="5"/>
      <c r="H1652" s="6">
        <f>IF(D1652="","",IFERROR(IF(EXACT(VLOOKUP(D1652,Categories!$A$2:$A$16,1,FALSE),D1652),VLOOKUP(D1652,Categories!$A$2:$B$16,2,FALSE),"Fix the capitals"),"Check the category"))</f>
      </c>
      <c r="I1652" s="6">
        <f>IF(C1652="","",IF(C1652&lt;0,"Refund","Debit"))</f>
      </c>
    </row>
    <row r="1653">
      <c r="A1653" s="4"/>
      <c r="C1653" s="5"/>
      <c r="H1653" s="6">
        <f>IF(D1653="","",IFERROR(IF(EXACT(VLOOKUP(D1653,Categories!$A$2:$A$16,1,FALSE),D1653),VLOOKUP(D1653,Categories!$A$2:$B$16,2,FALSE),"Fix the capitals"),"Check the category"))</f>
      </c>
      <c r="I1653" s="6">
        <f>IF(C1653="","",IF(C1653&lt;0,"Refund","Debit"))</f>
      </c>
    </row>
    <row r="1654">
      <c r="A1654" s="4"/>
      <c r="C1654" s="5"/>
      <c r="H1654" s="6">
        <f>IF(D1654="","",IFERROR(IF(EXACT(VLOOKUP(D1654,Categories!$A$2:$A$16,1,FALSE),D1654),VLOOKUP(D1654,Categories!$A$2:$B$16,2,FALSE),"Fix the capitals"),"Check the category"))</f>
      </c>
      <c r="I1654" s="6">
        <f>IF(C1654="","",IF(C1654&lt;0,"Refund","Debit"))</f>
      </c>
    </row>
    <row r="1655">
      <c r="A1655" s="4"/>
      <c r="C1655" s="5"/>
      <c r="H1655" s="6">
        <f>IF(D1655="","",IFERROR(IF(EXACT(VLOOKUP(D1655,Categories!$A$2:$A$16,1,FALSE),D1655),VLOOKUP(D1655,Categories!$A$2:$B$16,2,FALSE),"Fix the capitals"),"Check the category"))</f>
      </c>
      <c r="I1655" s="6">
        <f>IF(C1655="","",IF(C1655&lt;0,"Refund","Debit"))</f>
      </c>
    </row>
    <row r="1656">
      <c r="A1656" s="4"/>
      <c r="C1656" s="5"/>
      <c r="H1656" s="6">
        <f>IF(D1656="","",IFERROR(IF(EXACT(VLOOKUP(D1656,Categories!$A$2:$A$16,1,FALSE),D1656),VLOOKUP(D1656,Categories!$A$2:$B$16,2,FALSE),"Fix the capitals"),"Check the category"))</f>
      </c>
      <c r="I1656" s="6">
        <f>IF(C1656="","",IF(C1656&lt;0,"Refund","Debit"))</f>
      </c>
    </row>
    <row r="1657">
      <c r="A1657" s="4"/>
      <c r="C1657" s="5"/>
      <c r="H1657" s="6">
        <f>IF(D1657="","",IFERROR(IF(EXACT(VLOOKUP(D1657,Categories!$A$2:$A$16,1,FALSE),D1657),VLOOKUP(D1657,Categories!$A$2:$B$16,2,FALSE),"Fix the capitals"),"Check the category"))</f>
      </c>
      <c r="I1657" s="6">
        <f>IF(C1657="","",IF(C1657&lt;0,"Refund","Debit"))</f>
      </c>
    </row>
    <row r="1658">
      <c r="A1658" s="4"/>
      <c r="C1658" s="5"/>
      <c r="H1658" s="6">
        <f>IF(D1658="","",IFERROR(IF(EXACT(VLOOKUP(D1658,Categories!$A$2:$A$16,1,FALSE),D1658),VLOOKUP(D1658,Categories!$A$2:$B$16,2,FALSE),"Fix the capitals"),"Check the category"))</f>
      </c>
      <c r="I1658" s="6">
        <f>IF(C1658="","",IF(C1658&lt;0,"Refund","Debit"))</f>
      </c>
    </row>
    <row r="1659">
      <c r="A1659" s="4"/>
      <c r="C1659" s="5"/>
      <c r="H1659" s="6">
        <f>IF(D1659="","",IFERROR(IF(EXACT(VLOOKUP(D1659,Categories!$A$2:$A$16,1,FALSE),D1659),VLOOKUP(D1659,Categories!$A$2:$B$16,2,FALSE),"Fix the capitals"),"Check the category"))</f>
      </c>
      <c r="I1659" s="6">
        <f>IF(C1659="","",IF(C1659&lt;0,"Refund","Debit"))</f>
      </c>
    </row>
    <row r="1660">
      <c r="A1660" s="4"/>
      <c r="C1660" s="5"/>
      <c r="H1660" s="6">
        <f>IF(D1660="","",IFERROR(IF(EXACT(VLOOKUP(D1660,Categories!$A$2:$A$16,1,FALSE),D1660),VLOOKUP(D1660,Categories!$A$2:$B$16,2,FALSE),"Fix the capitals"),"Check the category"))</f>
      </c>
      <c r="I1660" s="6">
        <f>IF(C1660="","",IF(C1660&lt;0,"Refund","Debit"))</f>
      </c>
    </row>
    <row r="1661">
      <c r="A1661" s="4"/>
      <c r="C1661" s="5"/>
      <c r="H1661" s="6">
        <f>IF(D1661="","",IFERROR(IF(EXACT(VLOOKUP(D1661,Categories!$A$2:$A$16,1,FALSE),D1661),VLOOKUP(D1661,Categories!$A$2:$B$16,2,FALSE),"Fix the capitals"),"Check the category"))</f>
      </c>
      <c r="I1661" s="6">
        <f>IF(C1661="","",IF(C1661&lt;0,"Refund","Debit"))</f>
      </c>
    </row>
    <row r="1662">
      <c r="A1662" s="4"/>
      <c r="C1662" s="5"/>
      <c r="H1662" s="6">
        <f>IF(D1662="","",IFERROR(IF(EXACT(VLOOKUP(D1662,Categories!$A$2:$A$16,1,FALSE),D1662),VLOOKUP(D1662,Categories!$A$2:$B$16,2,FALSE),"Fix the capitals"),"Check the category"))</f>
      </c>
      <c r="I1662" s="6">
        <f>IF(C1662="","",IF(C1662&lt;0,"Refund","Debit"))</f>
      </c>
    </row>
    <row r="1663">
      <c r="A1663" s="4"/>
      <c r="C1663" s="5"/>
      <c r="H1663" s="6">
        <f>IF(D1663="","",IFERROR(IF(EXACT(VLOOKUP(D1663,Categories!$A$2:$A$16,1,FALSE),D1663),VLOOKUP(D1663,Categories!$A$2:$B$16,2,FALSE),"Fix the capitals"),"Check the category"))</f>
      </c>
      <c r="I1663" s="6">
        <f>IF(C1663="","",IF(C1663&lt;0,"Refund","Debit"))</f>
      </c>
    </row>
    <row r="1664">
      <c r="A1664" s="4"/>
      <c r="C1664" s="5"/>
      <c r="H1664" s="6">
        <f>IF(D1664="","",IFERROR(IF(EXACT(VLOOKUP(D1664,Categories!$A$2:$A$16,1,FALSE),D1664),VLOOKUP(D1664,Categories!$A$2:$B$16,2,FALSE),"Fix the capitals"),"Check the category"))</f>
      </c>
      <c r="I1664" s="6">
        <f>IF(C1664="","",IF(C1664&lt;0,"Refund","Debit"))</f>
      </c>
    </row>
    <row r="1665">
      <c r="A1665" s="4"/>
      <c r="C1665" s="5"/>
      <c r="H1665" s="6">
        <f>IF(D1665="","",IFERROR(IF(EXACT(VLOOKUP(D1665,Categories!$A$2:$A$16,1,FALSE),D1665),VLOOKUP(D1665,Categories!$A$2:$B$16,2,FALSE),"Fix the capitals"),"Check the category"))</f>
      </c>
      <c r="I1665" s="6">
        <f>IF(C1665="","",IF(C1665&lt;0,"Refund","Debit"))</f>
      </c>
    </row>
    <row r="1666">
      <c r="A1666" s="4"/>
      <c r="C1666" s="5"/>
      <c r="H1666" s="6">
        <f>IF(D1666="","",IFERROR(IF(EXACT(VLOOKUP(D1666,Categories!$A$2:$A$16,1,FALSE),D1666),VLOOKUP(D1666,Categories!$A$2:$B$16,2,FALSE),"Fix the capitals"),"Check the category"))</f>
      </c>
      <c r="I1666" s="6">
        <f>IF(C1666="","",IF(C1666&lt;0,"Refund","Debit"))</f>
      </c>
    </row>
    <row r="1667">
      <c r="A1667" s="4"/>
      <c r="C1667" s="5"/>
      <c r="H1667" s="6">
        <f>IF(D1667="","",IFERROR(IF(EXACT(VLOOKUP(D1667,Categories!$A$2:$A$16,1,FALSE),D1667),VLOOKUP(D1667,Categories!$A$2:$B$16,2,FALSE),"Fix the capitals"),"Check the category"))</f>
      </c>
      <c r="I1667" s="6">
        <f>IF(C1667="","",IF(C1667&lt;0,"Refund","Debit"))</f>
      </c>
    </row>
    <row r="1668">
      <c r="A1668" s="4"/>
      <c r="C1668" s="5"/>
      <c r="H1668" s="6">
        <f>IF(D1668="","",IFERROR(IF(EXACT(VLOOKUP(D1668,Categories!$A$2:$A$16,1,FALSE),D1668),VLOOKUP(D1668,Categories!$A$2:$B$16,2,FALSE),"Fix the capitals"),"Check the category"))</f>
      </c>
      <c r="I1668" s="6">
        <f>IF(C1668="","",IF(C1668&lt;0,"Refund","Debit"))</f>
      </c>
    </row>
    <row r="1669">
      <c r="A1669" s="4"/>
      <c r="C1669" s="5"/>
      <c r="H1669" s="6">
        <f>IF(D1669="","",IFERROR(IF(EXACT(VLOOKUP(D1669,Categories!$A$2:$A$16,1,FALSE),D1669),VLOOKUP(D1669,Categories!$A$2:$B$16,2,FALSE),"Fix the capitals"),"Check the category"))</f>
      </c>
      <c r="I1669" s="6">
        <f>IF(C1669="","",IF(C1669&lt;0,"Refund","Debit"))</f>
      </c>
    </row>
    <row r="1670">
      <c r="A1670" s="4"/>
      <c r="C1670" s="5"/>
      <c r="H1670" s="6">
        <f>IF(D1670="","",IFERROR(IF(EXACT(VLOOKUP(D1670,Categories!$A$2:$A$16,1,FALSE),D1670),VLOOKUP(D1670,Categories!$A$2:$B$16,2,FALSE),"Fix the capitals"),"Check the category"))</f>
      </c>
      <c r="I1670" s="6">
        <f>IF(C1670="","",IF(C1670&lt;0,"Refund","Debit"))</f>
      </c>
    </row>
    <row r="1671">
      <c r="A1671" s="4"/>
      <c r="C1671" s="5"/>
      <c r="H1671" s="6">
        <f>IF(D1671="","",IFERROR(IF(EXACT(VLOOKUP(D1671,Categories!$A$2:$A$16,1,FALSE),D1671),VLOOKUP(D1671,Categories!$A$2:$B$16,2,FALSE),"Fix the capitals"),"Check the category"))</f>
      </c>
      <c r="I1671" s="6">
        <f>IF(C1671="","",IF(C1671&lt;0,"Refund","Debit"))</f>
      </c>
    </row>
    <row r="1672">
      <c r="A1672" s="4"/>
      <c r="C1672" s="5"/>
      <c r="H1672" s="6">
        <f>IF(D1672="","",IFERROR(IF(EXACT(VLOOKUP(D1672,Categories!$A$2:$A$16,1,FALSE),D1672),VLOOKUP(D1672,Categories!$A$2:$B$16,2,FALSE),"Fix the capitals"),"Check the category"))</f>
      </c>
      <c r="I1672" s="6">
        <f>IF(C1672="","",IF(C1672&lt;0,"Refund","Debit"))</f>
      </c>
    </row>
    <row r="1673">
      <c r="A1673" s="4"/>
      <c r="C1673" s="5"/>
      <c r="H1673" s="6">
        <f>IF(D1673="","",IFERROR(IF(EXACT(VLOOKUP(D1673,Categories!$A$2:$A$16,1,FALSE),D1673),VLOOKUP(D1673,Categories!$A$2:$B$16,2,FALSE),"Fix the capitals"),"Check the category"))</f>
      </c>
      <c r="I1673" s="6">
        <f>IF(C1673="","",IF(C1673&lt;0,"Refund","Debit"))</f>
      </c>
    </row>
    <row r="1674">
      <c r="A1674" s="4"/>
      <c r="C1674" s="5"/>
      <c r="H1674" s="6">
        <f>IF(D1674="","",IFERROR(IF(EXACT(VLOOKUP(D1674,Categories!$A$2:$A$16,1,FALSE),D1674),VLOOKUP(D1674,Categories!$A$2:$B$16,2,FALSE),"Fix the capitals"),"Check the category"))</f>
      </c>
      <c r="I1674" s="6">
        <f>IF(C1674="","",IF(C1674&lt;0,"Refund","Debit"))</f>
      </c>
    </row>
    <row r="1675">
      <c r="A1675" s="4"/>
      <c r="C1675" s="5"/>
      <c r="H1675" s="6">
        <f>IF(D1675="","",IFERROR(IF(EXACT(VLOOKUP(D1675,Categories!$A$2:$A$16,1,FALSE),D1675),VLOOKUP(D1675,Categories!$A$2:$B$16,2,FALSE),"Fix the capitals"),"Check the category"))</f>
      </c>
      <c r="I1675" s="6">
        <f>IF(C1675="","",IF(C1675&lt;0,"Refund","Debit"))</f>
      </c>
    </row>
    <row r="1676">
      <c r="A1676" s="4"/>
      <c r="C1676" s="5"/>
      <c r="H1676" s="6">
        <f>IF(D1676="","",IFERROR(IF(EXACT(VLOOKUP(D1676,Categories!$A$2:$A$16,1,FALSE),D1676),VLOOKUP(D1676,Categories!$A$2:$B$16,2,FALSE),"Fix the capitals"),"Check the category"))</f>
      </c>
      <c r="I1676" s="6">
        <f>IF(C1676="","",IF(C1676&lt;0,"Refund","Debit"))</f>
      </c>
    </row>
    <row r="1677">
      <c r="A1677" s="4"/>
      <c r="C1677" s="5"/>
      <c r="H1677" s="6">
        <f>IF(D1677="","",IFERROR(IF(EXACT(VLOOKUP(D1677,Categories!$A$2:$A$16,1,FALSE),D1677),VLOOKUP(D1677,Categories!$A$2:$B$16,2,FALSE),"Fix the capitals"),"Check the category"))</f>
      </c>
      <c r="I1677" s="6">
        <f>IF(C1677="","",IF(C1677&lt;0,"Refund","Debit"))</f>
      </c>
    </row>
    <row r="1678">
      <c r="A1678" s="4"/>
      <c r="C1678" s="5"/>
      <c r="H1678" s="6">
        <f>IF(D1678="","",IFERROR(IF(EXACT(VLOOKUP(D1678,Categories!$A$2:$A$16,1,FALSE),D1678),VLOOKUP(D1678,Categories!$A$2:$B$16,2,FALSE),"Fix the capitals"),"Check the category"))</f>
      </c>
      <c r="I1678" s="6">
        <f>IF(C1678="","",IF(C1678&lt;0,"Refund","Debit"))</f>
      </c>
    </row>
    <row r="1679">
      <c r="A1679" s="4"/>
      <c r="C1679" s="5"/>
      <c r="H1679" s="6">
        <f>IF(D1679="","",IFERROR(IF(EXACT(VLOOKUP(D1679,Categories!$A$2:$A$16,1,FALSE),D1679),VLOOKUP(D1679,Categories!$A$2:$B$16,2,FALSE),"Fix the capitals"),"Check the category"))</f>
      </c>
      <c r="I1679" s="6">
        <f>IF(C1679="","",IF(C1679&lt;0,"Refund","Debit"))</f>
      </c>
    </row>
    <row r="1680">
      <c r="A1680" s="4"/>
      <c r="C1680" s="5"/>
      <c r="H1680" s="6">
        <f>IF(D1680="","",IFERROR(IF(EXACT(VLOOKUP(D1680,Categories!$A$2:$A$16,1,FALSE),D1680),VLOOKUP(D1680,Categories!$A$2:$B$16,2,FALSE),"Fix the capitals"),"Check the category"))</f>
      </c>
      <c r="I1680" s="6">
        <f>IF(C1680="","",IF(C1680&lt;0,"Refund","Debit"))</f>
      </c>
    </row>
    <row r="1681">
      <c r="A1681" s="4"/>
      <c r="C1681" s="5"/>
      <c r="H1681" s="6">
        <f>IF(D1681="","",IFERROR(IF(EXACT(VLOOKUP(D1681,Categories!$A$2:$A$16,1,FALSE),D1681),VLOOKUP(D1681,Categories!$A$2:$B$16,2,FALSE),"Fix the capitals"),"Check the category"))</f>
      </c>
      <c r="I1681" s="6">
        <f>IF(C1681="","",IF(C1681&lt;0,"Refund","Debit"))</f>
      </c>
    </row>
    <row r="1682">
      <c r="A1682" s="4"/>
      <c r="C1682" s="5"/>
      <c r="H1682" s="6">
        <f>IF(D1682="","",IFERROR(IF(EXACT(VLOOKUP(D1682,Categories!$A$2:$A$16,1,FALSE),D1682),VLOOKUP(D1682,Categories!$A$2:$B$16,2,FALSE),"Fix the capitals"),"Check the category"))</f>
      </c>
      <c r="I1682" s="6">
        <f>IF(C1682="","",IF(C1682&lt;0,"Refund","Debit"))</f>
      </c>
    </row>
    <row r="1683">
      <c r="A1683" s="4"/>
      <c r="C1683" s="5"/>
      <c r="H1683" s="6">
        <f>IF(D1683="","",IFERROR(IF(EXACT(VLOOKUP(D1683,Categories!$A$2:$A$16,1,FALSE),D1683),VLOOKUP(D1683,Categories!$A$2:$B$16,2,FALSE),"Fix the capitals"),"Check the category"))</f>
      </c>
      <c r="I1683" s="6">
        <f>IF(C1683="","",IF(C1683&lt;0,"Refund","Debit"))</f>
      </c>
    </row>
    <row r="1684">
      <c r="A1684" s="4"/>
      <c r="C1684" s="5"/>
      <c r="H1684" s="6">
        <f>IF(D1684="","",IFERROR(IF(EXACT(VLOOKUP(D1684,Categories!$A$2:$A$16,1,FALSE),D1684),VLOOKUP(D1684,Categories!$A$2:$B$16,2,FALSE),"Fix the capitals"),"Check the category"))</f>
      </c>
      <c r="I1684" s="6">
        <f>IF(C1684="","",IF(C1684&lt;0,"Refund","Debit"))</f>
      </c>
    </row>
    <row r="1685">
      <c r="A1685" s="4"/>
      <c r="C1685" s="5"/>
      <c r="H1685" s="6">
        <f>IF(D1685="","",IFERROR(IF(EXACT(VLOOKUP(D1685,Categories!$A$2:$A$16,1,FALSE),D1685),VLOOKUP(D1685,Categories!$A$2:$B$16,2,FALSE),"Fix the capitals"),"Check the category"))</f>
      </c>
      <c r="I1685" s="6">
        <f>IF(C1685="","",IF(C1685&lt;0,"Refund","Debit"))</f>
      </c>
    </row>
    <row r="1686">
      <c r="A1686" s="4"/>
      <c r="C1686" s="5"/>
      <c r="H1686" s="6">
        <f>IF(D1686="","",IFERROR(IF(EXACT(VLOOKUP(D1686,Categories!$A$2:$A$16,1,FALSE),D1686),VLOOKUP(D1686,Categories!$A$2:$B$16,2,FALSE),"Fix the capitals"),"Check the category"))</f>
      </c>
      <c r="I1686" s="6">
        <f>IF(C1686="","",IF(C1686&lt;0,"Refund","Debit"))</f>
      </c>
    </row>
    <row r="1687">
      <c r="A1687" s="4"/>
      <c r="C1687" s="5"/>
      <c r="H1687" s="6">
        <f>IF(D1687="","",IFERROR(IF(EXACT(VLOOKUP(D1687,Categories!$A$2:$A$16,1,FALSE),D1687),VLOOKUP(D1687,Categories!$A$2:$B$16,2,FALSE),"Fix the capitals"),"Check the category"))</f>
      </c>
      <c r="I1687" s="6">
        <f>IF(C1687="","",IF(C1687&lt;0,"Refund","Debit"))</f>
      </c>
    </row>
    <row r="1688">
      <c r="A1688" s="4"/>
      <c r="C1688" s="5"/>
      <c r="H1688" s="6">
        <f>IF(D1688="","",IFERROR(IF(EXACT(VLOOKUP(D1688,Categories!$A$2:$A$16,1,FALSE),D1688),VLOOKUP(D1688,Categories!$A$2:$B$16,2,FALSE),"Fix the capitals"),"Check the category"))</f>
      </c>
      <c r="I1688" s="6">
        <f>IF(C1688="","",IF(C1688&lt;0,"Refund","Debit"))</f>
      </c>
    </row>
    <row r="1689">
      <c r="A1689" s="4"/>
      <c r="C1689" s="5"/>
      <c r="H1689" s="6">
        <f>IF(D1689="","",IFERROR(IF(EXACT(VLOOKUP(D1689,Categories!$A$2:$A$16,1,FALSE),D1689),VLOOKUP(D1689,Categories!$A$2:$B$16,2,FALSE),"Fix the capitals"),"Check the category"))</f>
      </c>
      <c r="I1689" s="6">
        <f>IF(C1689="","",IF(C1689&lt;0,"Refund","Debit"))</f>
      </c>
    </row>
    <row r="1690">
      <c r="A1690" s="4"/>
      <c r="C1690" s="5"/>
      <c r="H1690" s="6">
        <f>IF(D1690="","",IFERROR(IF(EXACT(VLOOKUP(D1690,Categories!$A$2:$A$16,1,FALSE),D1690),VLOOKUP(D1690,Categories!$A$2:$B$16,2,FALSE),"Fix the capitals"),"Check the category"))</f>
      </c>
      <c r="I1690" s="6">
        <f>IF(C1690="","",IF(C1690&lt;0,"Refund","Debit"))</f>
      </c>
    </row>
    <row r="1691">
      <c r="A1691" s="4"/>
      <c r="C1691" s="5"/>
      <c r="H1691" s="6">
        <f>IF(D1691="","",IFERROR(IF(EXACT(VLOOKUP(D1691,Categories!$A$2:$A$16,1,FALSE),D1691),VLOOKUP(D1691,Categories!$A$2:$B$16,2,FALSE),"Fix the capitals"),"Check the category"))</f>
      </c>
      <c r="I1691" s="6">
        <f>IF(C1691="","",IF(C1691&lt;0,"Refund","Debit"))</f>
      </c>
    </row>
    <row r="1692">
      <c r="A1692" s="4"/>
      <c r="C1692" s="5"/>
      <c r="H1692" s="6">
        <f>IF(D1692="","",IFERROR(IF(EXACT(VLOOKUP(D1692,Categories!$A$2:$A$16,1,FALSE),D1692),VLOOKUP(D1692,Categories!$A$2:$B$16,2,FALSE),"Fix the capitals"),"Check the category"))</f>
      </c>
      <c r="I1692" s="6">
        <f>IF(C1692="","",IF(C1692&lt;0,"Refund","Debit"))</f>
      </c>
    </row>
    <row r="1693">
      <c r="A1693" s="4"/>
      <c r="C1693" s="5"/>
      <c r="H1693" s="6">
        <f>IF(D1693="","",IFERROR(IF(EXACT(VLOOKUP(D1693,Categories!$A$2:$A$16,1,FALSE),D1693),VLOOKUP(D1693,Categories!$A$2:$B$16,2,FALSE),"Fix the capitals"),"Check the category"))</f>
      </c>
      <c r="I1693" s="6">
        <f>IF(C1693="","",IF(C1693&lt;0,"Refund","Debit"))</f>
      </c>
    </row>
    <row r="1694">
      <c r="A1694" s="4"/>
      <c r="C1694" s="5"/>
      <c r="H1694" s="6">
        <f>IF(D1694="","",IFERROR(IF(EXACT(VLOOKUP(D1694,Categories!$A$2:$A$16,1,FALSE),D1694),VLOOKUP(D1694,Categories!$A$2:$B$16,2,FALSE),"Fix the capitals"),"Check the category"))</f>
      </c>
      <c r="I1694" s="6">
        <f>IF(C1694="","",IF(C1694&lt;0,"Refund","Debit"))</f>
      </c>
    </row>
    <row r="1695">
      <c r="A1695" s="4"/>
      <c r="C1695" s="5"/>
      <c r="H1695" s="6">
        <f>IF(D1695="","",IFERROR(IF(EXACT(VLOOKUP(D1695,Categories!$A$2:$A$16,1,FALSE),D1695),VLOOKUP(D1695,Categories!$A$2:$B$16,2,FALSE),"Fix the capitals"),"Check the category"))</f>
      </c>
      <c r="I1695" s="6">
        <f>IF(C1695="","",IF(C1695&lt;0,"Refund","Debit"))</f>
      </c>
    </row>
    <row r="1696">
      <c r="A1696" s="4"/>
      <c r="C1696" s="5"/>
      <c r="H1696" s="6">
        <f>IF(D1696="","",IFERROR(IF(EXACT(VLOOKUP(D1696,Categories!$A$2:$A$16,1,FALSE),D1696),VLOOKUP(D1696,Categories!$A$2:$B$16,2,FALSE),"Fix the capitals"),"Check the category"))</f>
      </c>
      <c r="I1696" s="6">
        <f>IF(C1696="","",IF(C1696&lt;0,"Refund","Debit"))</f>
      </c>
    </row>
    <row r="1697">
      <c r="A1697" s="4"/>
      <c r="C1697" s="5"/>
      <c r="H1697" s="6">
        <f>IF(D1697="","",IFERROR(IF(EXACT(VLOOKUP(D1697,Categories!$A$2:$A$16,1,FALSE),D1697),VLOOKUP(D1697,Categories!$A$2:$B$16,2,FALSE),"Fix the capitals"),"Check the category"))</f>
      </c>
      <c r="I1697" s="6">
        <f>IF(C1697="","",IF(C1697&lt;0,"Refund","Debit"))</f>
      </c>
    </row>
    <row r="1698">
      <c r="A1698" s="4"/>
      <c r="C1698" s="5"/>
      <c r="H1698" s="6">
        <f>IF(D1698="","",IFERROR(IF(EXACT(VLOOKUP(D1698,Categories!$A$2:$A$16,1,FALSE),D1698),VLOOKUP(D1698,Categories!$A$2:$B$16,2,FALSE),"Fix the capitals"),"Check the category"))</f>
      </c>
      <c r="I1698" s="6">
        <f>IF(C1698="","",IF(C1698&lt;0,"Refund","Debit"))</f>
      </c>
    </row>
    <row r="1699">
      <c r="A1699" s="4"/>
      <c r="C1699" s="5"/>
      <c r="H1699" s="6">
        <f>IF(D1699="","",IFERROR(IF(EXACT(VLOOKUP(D1699,Categories!$A$2:$A$16,1,FALSE),D1699),VLOOKUP(D1699,Categories!$A$2:$B$16,2,FALSE),"Fix the capitals"),"Check the category"))</f>
      </c>
      <c r="I1699" s="6">
        <f>IF(C1699="","",IF(C1699&lt;0,"Refund","Debit"))</f>
      </c>
    </row>
    <row r="1700">
      <c r="A1700" s="4"/>
      <c r="C1700" s="5"/>
      <c r="H1700" s="6">
        <f>IF(D1700="","",IFERROR(IF(EXACT(VLOOKUP(D1700,Categories!$A$2:$A$16,1,FALSE),D1700),VLOOKUP(D1700,Categories!$A$2:$B$16,2,FALSE),"Fix the capitals"),"Check the category"))</f>
      </c>
      <c r="I1700" s="6">
        <f>IF(C1700="","",IF(C1700&lt;0,"Refund","Debit"))</f>
      </c>
    </row>
    <row r="1701">
      <c r="A1701" s="4"/>
      <c r="C1701" s="5"/>
      <c r="H1701" s="6">
        <f>IF(D1701="","",IFERROR(IF(EXACT(VLOOKUP(D1701,Categories!$A$2:$A$16,1,FALSE),D1701),VLOOKUP(D1701,Categories!$A$2:$B$16,2,FALSE),"Fix the capitals"),"Check the category"))</f>
      </c>
      <c r="I1701" s="6">
        <f>IF(C1701="","",IF(C1701&lt;0,"Refund","Debit"))</f>
      </c>
    </row>
    <row r="1702">
      <c r="A1702" s="4"/>
      <c r="C1702" s="5"/>
      <c r="H1702" s="6">
        <f>IF(D1702="","",IFERROR(IF(EXACT(VLOOKUP(D1702,Categories!$A$2:$A$16,1,FALSE),D1702),VLOOKUP(D1702,Categories!$A$2:$B$16,2,FALSE),"Fix the capitals"),"Check the category"))</f>
      </c>
      <c r="I1702" s="6">
        <f>IF(C1702="","",IF(C1702&lt;0,"Refund","Debit"))</f>
      </c>
    </row>
    <row r="1703">
      <c r="A1703" s="4"/>
      <c r="C1703" s="5"/>
      <c r="H1703" s="6">
        <f>IF(D1703="","",IFERROR(IF(EXACT(VLOOKUP(D1703,Categories!$A$2:$A$16,1,FALSE),D1703),VLOOKUP(D1703,Categories!$A$2:$B$16,2,FALSE),"Fix the capitals"),"Check the category"))</f>
      </c>
      <c r="I1703" s="6">
        <f>IF(C1703="","",IF(C1703&lt;0,"Refund","Debit"))</f>
      </c>
    </row>
    <row r="1704">
      <c r="A1704" s="4"/>
      <c r="C1704" s="5"/>
      <c r="H1704" s="6">
        <f>IF(D1704="","",IFERROR(IF(EXACT(VLOOKUP(D1704,Categories!$A$2:$A$16,1,FALSE),D1704),VLOOKUP(D1704,Categories!$A$2:$B$16,2,FALSE),"Fix the capitals"),"Check the category"))</f>
      </c>
      <c r="I1704" s="6">
        <f>IF(C1704="","",IF(C1704&lt;0,"Refund","Debit"))</f>
      </c>
    </row>
    <row r="1705">
      <c r="A1705" s="4"/>
      <c r="C1705" s="5"/>
      <c r="H1705" s="6">
        <f>IF(D1705="","",IFERROR(IF(EXACT(VLOOKUP(D1705,Categories!$A$2:$A$16,1,FALSE),D1705),VLOOKUP(D1705,Categories!$A$2:$B$16,2,FALSE),"Fix the capitals"),"Check the category"))</f>
      </c>
      <c r="I1705" s="6">
        <f>IF(C1705="","",IF(C1705&lt;0,"Refund","Debit"))</f>
      </c>
    </row>
    <row r="1706">
      <c r="A1706" s="4"/>
      <c r="C1706" s="5"/>
      <c r="H1706" s="6">
        <f>IF(D1706="","",IFERROR(IF(EXACT(VLOOKUP(D1706,Categories!$A$2:$A$16,1,FALSE),D1706),VLOOKUP(D1706,Categories!$A$2:$B$16,2,FALSE),"Fix the capitals"),"Check the category"))</f>
      </c>
      <c r="I1706" s="6">
        <f>IF(C1706="","",IF(C1706&lt;0,"Refund","Debit"))</f>
      </c>
    </row>
    <row r="1707">
      <c r="A1707" s="4"/>
      <c r="C1707" s="5"/>
      <c r="H1707" s="6">
        <f>IF(D1707="","",IFERROR(IF(EXACT(VLOOKUP(D1707,Categories!$A$2:$A$16,1,FALSE),D1707),VLOOKUP(D1707,Categories!$A$2:$B$16,2,FALSE),"Fix the capitals"),"Check the category"))</f>
      </c>
      <c r="I1707" s="6">
        <f>IF(C1707="","",IF(C1707&lt;0,"Refund","Debit"))</f>
      </c>
    </row>
    <row r="1708">
      <c r="A1708" s="4"/>
      <c r="C1708" s="5"/>
      <c r="H1708" s="6">
        <f>IF(D1708="","",IFERROR(IF(EXACT(VLOOKUP(D1708,Categories!$A$2:$A$16,1,FALSE),D1708),VLOOKUP(D1708,Categories!$A$2:$B$16,2,FALSE),"Fix the capitals"),"Check the category"))</f>
      </c>
      <c r="I1708" s="6">
        <f>IF(C1708="","",IF(C1708&lt;0,"Refund","Debit"))</f>
      </c>
    </row>
    <row r="1709">
      <c r="A1709" s="4"/>
      <c r="C1709" s="5"/>
      <c r="H1709" s="6">
        <f>IF(D1709="","",IFERROR(IF(EXACT(VLOOKUP(D1709,Categories!$A$2:$A$16,1,FALSE),D1709),VLOOKUP(D1709,Categories!$A$2:$B$16,2,FALSE),"Fix the capitals"),"Check the category"))</f>
      </c>
      <c r="I1709" s="6">
        <f>IF(C1709="","",IF(C1709&lt;0,"Refund","Debit"))</f>
      </c>
    </row>
    <row r="1710">
      <c r="A1710" s="4"/>
      <c r="C1710" s="5"/>
      <c r="H1710" s="6">
        <f>IF(D1710="","",IFERROR(IF(EXACT(VLOOKUP(D1710,Categories!$A$2:$A$16,1,FALSE),D1710),VLOOKUP(D1710,Categories!$A$2:$B$16,2,FALSE),"Fix the capitals"),"Check the category"))</f>
      </c>
      <c r="I1710" s="6">
        <f>IF(C1710="","",IF(C1710&lt;0,"Refund","Debit"))</f>
      </c>
    </row>
    <row r="1711">
      <c r="A1711" s="4"/>
      <c r="C1711" s="5"/>
      <c r="H1711" s="6">
        <f>IF(D1711="","",IFERROR(IF(EXACT(VLOOKUP(D1711,Categories!$A$2:$A$16,1,FALSE),D1711),VLOOKUP(D1711,Categories!$A$2:$B$16,2,FALSE),"Fix the capitals"),"Check the category"))</f>
      </c>
      <c r="I1711" s="6">
        <f>IF(C1711="","",IF(C1711&lt;0,"Refund","Debit"))</f>
      </c>
    </row>
    <row r="1712">
      <c r="A1712" s="4"/>
      <c r="C1712" s="5"/>
      <c r="H1712" s="6">
        <f>IF(D1712="","",IFERROR(IF(EXACT(VLOOKUP(D1712,Categories!$A$2:$A$16,1,FALSE),D1712),VLOOKUP(D1712,Categories!$A$2:$B$16,2,FALSE),"Fix the capitals"),"Check the category"))</f>
      </c>
      <c r="I1712" s="6">
        <f>IF(C1712="","",IF(C1712&lt;0,"Refund","Debit"))</f>
      </c>
    </row>
    <row r="1713">
      <c r="A1713" s="4"/>
      <c r="C1713" s="5"/>
      <c r="H1713" s="6">
        <f>IF(D1713="","",IFERROR(IF(EXACT(VLOOKUP(D1713,Categories!$A$2:$A$16,1,FALSE),D1713),VLOOKUP(D1713,Categories!$A$2:$B$16,2,FALSE),"Fix the capitals"),"Check the category"))</f>
      </c>
      <c r="I1713" s="6">
        <f>IF(C1713="","",IF(C1713&lt;0,"Refund","Debit"))</f>
      </c>
    </row>
    <row r="1714">
      <c r="A1714" s="4"/>
      <c r="C1714" s="5"/>
      <c r="H1714" s="6">
        <f>IF(D1714="","",IFERROR(IF(EXACT(VLOOKUP(D1714,Categories!$A$2:$A$16,1,FALSE),D1714),VLOOKUP(D1714,Categories!$A$2:$B$16,2,FALSE),"Fix the capitals"),"Check the category"))</f>
      </c>
      <c r="I1714" s="6">
        <f>IF(C1714="","",IF(C1714&lt;0,"Refund","Debit"))</f>
      </c>
    </row>
    <row r="1715">
      <c r="A1715" s="4"/>
      <c r="C1715" s="5"/>
      <c r="H1715" s="6">
        <f>IF(D1715="","",IFERROR(IF(EXACT(VLOOKUP(D1715,Categories!$A$2:$A$16,1,FALSE),D1715),VLOOKUP(D1715,Categories!$A$2:$B$16,2,FALSE),"Fix the capitals"),"Check the category"))</f>
      </c>
      <c r="I1715" s="6">
        <f>IF(C1715="","",IF(C1715&lt;0,"Refund","Debit"))</f>
      </c>
    </row>
    <row r="1716">
      <c r="A1716" s="4"/>
      <c r="C1716" s="5"/>
      <c r="H1716" s="6">
        <f>IF(D1716="","",IFERROR(IF(EXACT(VLOOKUP(D1716,Categories!$A$2:$A$16,1,FALSE),D1716),VLOOKUP(D1716,Categories!$A$2:$B$16,2,FALSE),"Fix the capitals"),"Check the category"))</f>
      </c>
      <c r="I1716" s="6">
        <f>IF(C1716="","",IF(C1716&lt;0,"Refund","Debit"))</f>
      </c>
    </row>
    <row r="1717">
      <c r="A1717" s="4"/>
      <c r="C1717" s="5"/>
      <c r="H1717" s="6">
        <f>IF(D1717="","",IFERROR(IF(EXACT(VLOOKUP(D1717,Categories!$A$2:$A$16,1,FALSE),D1717),VLOOKUP(D1717,Categories!$A$2:$B$16,2,FALSE),"Fix the capitals"),"Check the category"))</f>
      </c>
      <c r="I1717" s="6">
        <f>IF(C1717="","",IF(C1717&lt;0,"Refund","Debit"))</f>
      </c>
    </row>
    <row r="1718">
      <c r="A1718" s="4"/>
      <c r="C1718" s="5"/>
      <c r="H1718" s="6">
        <f>IF(D1718="","",IFERROR(IF(EXACT(VLOOKUP(D1718,Categories!$A$2:$A$16,1,FALSE),D1718),VLOOKUP(D1718,Categories!$A$2:$B$16,2,FALSE),"Fix the capitals"),"Check the category"))</f>
      </c>
      <c r="I1718" s="6">
        <f>IF(C1718="","",IF(C1718&lt;0,"Refund","Debit"))</f>
      </c>
    </row>
    <row r="1719">
      <c r="A1719" s="4"/>
      <c r="C1719" s="5"/>
      <c r="H1719" s="6">
        <f>IF(D1719="","",IFERROR(IF(EXACT(VLOOKUP(D1719,Categories!$A$2:$A$16,1,FALSE),D1719),VLOOKUP(D1719,Categories!$A$2:$B$16,2,FALSE),"Fix the capitals"),"Check the category"))</f>
      </c>
      <c r="I1719" s="6">
        <f>IF(C1719="","",IF(C1719&lt;0,"Refund","Debit"))</f>
      </c>
    </row>
    <row r="1720">
      <c r="A1720" s="4"/>
      <c r="C1720" s="5"/>
      <c r="H1720" s="6">
        <f>IF(D1720="","",IFERROR(IF(EXACT(VLOOKUP(D1720,Categories!$A$2:$A$16,1,FALSE),D1720),VLOOKUP(D1720,Categories!$A$2:$B$16,2,FALSE),"Fix the capitals"),"Check the category"))</f>
      </c>
      <c r="I1720" s="6">
        <f>IF(C1720="","",IF(C1720&lt;0,"Refund","Debit"))</f>
      </c>
    </row>
    <row r="1721">
      <c r="A1721" s="4"/>
      <c r="C1721" s="5"/>
      <c r="H1721" s="6">
        <f>IF(D1721="","",IFERROR(IF(EXACT(VLOOKUP(D1721,Categories!$A$2:$A$16,1,FALSE),D1721),VLOOKUP(D1721,Categories!$A$2:$B$16,2,FALSE),"Fix the capitals"),"Check the category"))</f>
      </c>
      <c r="I1721" s="6">
        <f>IF(C1721="","",IF(C1721&lt;0,"Refund","Debit"))</f>
      </c>
    </row>
    <row r="1722">
      <c r="A1722" s="4"/>
      <c r="C1722" s="5"/>
      <c r="H1722" s="6">
        <f>IF(D1722="","",IFERROR(IF(EXACT(VLOOKUP(D1722,Categories!$A$2:$A$16,1,FALSE),D1722),VLOOKUP(D1722,Categories!$A$2:$B$16,2,FALSE),"Fix the capitals"),"Check the category"))</f>
      </c>
      <c r="I1722" s="6">
        <f>IF(C1722="","",IF(C1722&lt;0,"Refund","Debit"))</f>
      </c>
    </row>
    <row r="1723">
      <c r="A1723" s="4"/>
      <c r="C1723" s="5"/>
      <c r="H1723" s="6">
        <f>IF(D1723="","",IFERROR(IF(EXACT(VLOOKUP(D1723,Categories!$A$2:$A$16,1,FALSE),D1723),VLOOKUP(D1723,Categories!$A$2:$B$16,2,FALSE),"Fix the capitals"),"Check the category"))</f>
      </c>
      <c r="I1723" s="6">
        <f>IF(C1723="","",IF(C1723&lt;0,"Refund","Debit"))</f>
      </c>
    </row>
    <row r="1724">
      <c r="A1724" s="4"/>
      <c r="C1724" s="5"/>
      <c r="H1724" s="6">
        <f>IF(D1724="","",IFERROR(IF(EXACT(VLOOKUP(D1724,Categories!$A$2:$A$16,1,FALSE),D1724),VLOOKUP(D1724,Categories!$A$2:$B$16,2,FALSE),"Fix the capitals"),"Check the category"))</f>
      </c>
      <c r="I1724" s="6">
        <f>IF(C1724="","",IF(C1724&lt;0,"Refund","Debit"))</f>
      </c>
    </row>
    <row r="1725">
      <c r="A1725" s="4"/>
      <c r="C1725" s="5"/>
      <c r="H1725" s="6">
        <f>IF(D1725="","",IFERROR(IF(EXACT(VLOOKUP(D1725,Categories!$A$2:$A$16,1,FALSE),D1725),VLOOKUP(D1725,Categories!$A$2:$B$16,2,FALSE),"Fix the capitals"),"Check the category"))</f>
      </c>
      <c r="I1725" s="6">
        <f>IF(C1725="","",IF(C1725&lt;0,"Refund","Debit"))</f>
      </c>
    </row>
    <row r="1726">
      <c r="A1726" s="4"/>
      <c r="C1726" s="5"/>
      <c r="H1726" s="6">
        <f>IF(D1726="","",IFERROR(IF(EXACT(VLOOKUP(D1726,Categories!$A$2:$A$16,1,FALSE),D1726),VLOOKUP(D1726,Categories!$A$2:$B$16,2,FALSE),"Fix the capitals"),"Check the category"))</f>
      </c>
      <c r="I1726" s="6">
        <f>IF(C1726="","",IF(C1726&lt;0,"Refund","Debit"))</f>
      </c>
    </row>
    <row r="1727">
      <c r="A1727" s="4"/>
      <c r="C1727" s="5"/>
      <c r="H1727" s="6">
        <f>IF(D1727="","",IFERROR(IF(EXACT(VLOOKUP(D1727,Categories!$A$2:$A$16,1,FALSE),D1727),VLOOKUP(D1727,Categories!$A$2:$B$16,2,FALSE),"Fix the capitals"),"Check the category"))</f>
      </c>
      <c r="I1727" s="6">
        <f>IF(C1727="","",IF(C1727&lt;0,"Refund","Debit"))</f>
      </c>
    </row>
    <row r="1728">
      <c r="A1728" s="4"/>
      <c r="C1728" s="5"/>
      <c r="H1728" s="6">
        <f>IF(D1728="","",IFERROR(IF(EXACT(VLOOKUP(D1728,Categories!$A$2:$A$16,1,FALSE),D1728),VLOOKUP(D1728,Categories!$A$2:$B$16,2,FALSE),"Fix the capitals"),"Check the category"))</f>
      </c>
      <c r="I1728" s="6">
        <f>IF(C1728="","",IF(C1728&lt;0,"Refund","Debit"))</f>
      </c>
    </row>
    <row r="1729">
      <c r="A1729" s="4"/>
      <c r="C1729" s="5"/>
      <c r="H1729" s="6">
        <f>IF(D1729="","",IFERROR(IF(EXACT(VLOOKUP(D1729,Categories!$A$2:$A$16,1,FALSE),D1729),VLOOKUP(D1729,Categories!$A$2:$B$16,2,FALSE),"Fix the capitals"),"Check the category"))</f>
      </c>
      <c r="I1729" s="6">
        <f>IF(C1729="","",IF(C1729&lt;0,"Refund","Debit"))</f>
      </c>
    </row>
    <row r="1730">
      <c r="A1730" s="4"/>
      <c r="C1730" s="5"/>
      <c r="H1730" s="6">
        <f>IF(D1730="","",IFERROR(IF(EXACT(VLOOKUP(D1730,Categories!$A$2:$A$16,1,FALSE),D1730),VLOOKUP(D1730,Categories!$A$2:$B$16,2,FALSE),"Fix the capitals"),"Check the category"))</f>
      </c>
      <c r="I1730" s="6">
        <f>IF(C1730="","",IF(C1730&lt;0,"Refund","Debit"))</f>
      </c>
    </row>
    <row r="1731">
      <c r="A1731" s="4"/>
      <c r="C1731" s="5"/>
      <c r="H1731" s="6">
        <f>IF(D1731="","",IFERROR(IF(EXACT(VLOOKUP(D1731,Categories!$A$2:$A$16,1,FALSE),D1731),VLOOKUP(D1731,Categories!$A$2:$B$16,2,FALSE),"Fix the capitals"),"Check the category"))</f>
      </c>
      <c r="I1731" s="6">
        <f>IF(C1731="","",IF(C1731&lt;0,"Refund","Debit"))</f>
      </c>
    </row>
    <row r="1732">
      <c r="A1732" s="4"/>
      <c r="C1732" s="5"/>
      <c r="H1732" s="6">
        <f>IF(D1732="","",IFERROR(IF(EXACT(VLOOKUP(D1732,Categories!$A$2:$A$16,1,FALSE),D1732),VLOOKUP(D1732,Categories!$A$2:$B$16,2,FALSE),"Fix the capitals"),"Check the category"))</f>
      </c>
      <c r="I1732" s="6">
        <f>IF(C1732="","",IF(C1732&lt;0,"Refund","Debit"))</f>
      </c>
    </row>
    <row r="1733">
      <c r="A1733" s="4"/>
      <c r="C1733" s="5"/>
      <c r="H1733" s="6">
        <f>IF(D1733="","",IFERROR(IF(EXACT(VLOOKUP(D1733,Categories!$A$2:$A$16,1,FALSE),D1733),VLOOKUP(D1733,Categories!$A$2:$B$16,2,FALSE),"Fix the capitals"),"Check the category"))</f>
      </c>
      <c r="I1733" s="6">
        <f>IF(C1733="","",IF(C1733&lt;0,"Refund","Debit"))</f>
      </c>
    </row>
    <row r="1734">
      <c r="A1734" s="4"/>
      <c r="C1734" s="5"/>
      <c r="H1734" s="6">
        <f>IF(D1734="","",IFERROR(IF(EXACT(VLOOKUP(D1734,Categories!$A$2:$A$16,1,FALSE),D1734),VLOOKUP(D1734,Categories!$A$2:$B$16,2,FALSE),"Fix the capitals"),"Check the category"))</f>
      </c>
      <c r="I1734" s="6">
        <f>IF(C1734="","",IF(C1734&lt;0,"Refund","Debit"))</f>
      </c>
    </row>
    <row r="1735">
      <c r="A1735" s="4"/>
      <c r="C1735" s="5"/>
      <c r="H1735" s="6">
        <f>IF(D1735="","",IFERROR(IF(EXACT(VLOOKUP(D1735,Categories!$A$2:$A$16,1,FALSE),D1735),VLOOKUP(D1735,Categories!$A$2:$B$16,2,FALSE),"Fix the capitals"),"Check the category"))</f>
      </c>
      <c r="I1735" s="6">
        <f>IF(C1735="","",IF(C1735&lt;0,"Refund","Debit"))</f>
      </c>
    </row>
    <row r="1736">
      <c r="A1736" s="4"/>
      <c r="C1736" s="5"/>
      <c r="H1736" s="6">
        <f>IF(D1736="","",IFERROR(IF(EXACT(VLOOKUP(D1736,Categories!$A$2:$A$16,1,FALSE),D1736),VLOOKUP(D1736,Categories!$A$2:$B$16,2,FALSE),"Fix the capitals"),"Check the category"))</f>
      </c>
      <c r="I1736" s="6">
        <f>IF(C1736="","",IF(C1736&lt;0,"Refund","Debit"))</f>
      </c>
    </row>
    <row r="1737">
      <c r="A1737" s="4"/>
      <c r="C1737" s="5"/>
      <c r="H1737" s="6">
        <f>IF(D1737="","",IFERROR(IF(EXACT(VLOOKUP(D1737,Categories!$A$2:$A$16,1,FALSE),D1737),VLOOKUP(D1737,Categories!$A$2:$B$16,2,FALSE),"Fix the capitals"),"Check the category"))</f>
      </c>
      <c r="I1737" s="6">
        <f>IF(C1737="","",IF(C1737&lt;0,"Refund","Debit"))</f>
      </c>
    </row>
    <row r="1738">
      <c r="A1738" s="4"/>
      <c r="C1738" s="5"/>
      <c r="H1738" s="6">
        <f>IF(D1738="","",IFERROR(IF(EXACT(VLOOKUP(D1738,Categories!$A$2:$A$16,1,FALSE),D1738),VLOOKUP(D1738,Categories!$A$2:$B$16,2,FALSE),"Fix the capitals"),"Check the category"))</f>
      </c>
      <c r="I1738" s="6">
        <f>IF(C1738="","",IF(C1738&lt;0,"Refund","Debit"))</f>
      </c>
    </row>
    <row r="1739">
      <c r="A1739" s="4"/>
      <c r="C1739" s="5"/>
      <c r="H1739" s="6">
        <f>IF(D1739="","",IFERROR(IF(EXACT(VLOOKUP(D1739,Categories!$A$2:$A$16,1,FALSE),D1739),VLOOKUP(D1739,Categories!$A$2:$B$16,2,FALSE),"Fix the capitals"),"Check the category"))</f>
      </c>
      <c r="I1739" s="6">
        <f>IF(C1739="","",IF(C1739&lt;0,"Refund","Debit"))</f>
      </c>
    </row>
    <row r="1740">
      <c r="A1740" s="4"/>
      <c r="C1740" s="5"/>
      <c r="H1740" s="6">
        <f>IF(D1740="","",IFERROR(IF(EXACT(VLOOKUP(D1740,Categories!$A$2:$A$16,1,FALSE),D1740),VLOOKUP(D1740,Categories!$A$2:$B$16,2,FALSE),"Fix the capitals"),"Check the category"))</f>
      </c>
      <c r="I1740" s="6">
        <f>IF(C1740="","",IF(C1740&lt;0,"Refund","Debit"))</f>
      </c>
    </row>
    <row r="1741">
      <c r="A1741" s="4"/>
      <c r="C1741" s="5"/>
      <c r="H1741" s="6">
        <f>IF(D1741="","",IFERROR(IF(EXACT(VLOOKUP(D1741,Categories!$A$2:$A$16,1,FALSE),D1741),VLOOKUP(D1741,Categories!$A$2:$B$16,2,FALSE),"Fix the capitals"),"Check the category"))</f>
      </c>
      <c r="I1741" s="6">
        <f>IF(C1741="","",IF(C1741&lt;0,"Refund","Debit"))</f>
      </c>
    </row>
    <row r="1742">
      <c r="A1742" s="4"/>
      <c r="C1742" s="5"/>
      <c r="H1742" s="6">
        <f>IF(D1742="","",IFERROR(IF(EXACT(VLOOKUP(D1742,Categories!$A$2:$A$16,1,FALSE),D1742),VLOOKUP(D1742,Categories!$A$2:$B$16,2,FALSE),"Fix the capitals"),"Check the category"))</f>
      </c>
      <c r="I1742" s="6">
        <f>IF(C1742="","",IF(C1742&lt;0,"Refund","Debit"))</f>
      </c>
    </row>
    <row r="1743">
      <c r="A1743" s="4"/>
      <c r="C1743" s="5"/>
      <c r="H1743" s="6">
        <f>IF(D1743="","",IFERROR(IF(EXACT(VLOOKUP(D1743,Categories!$A$2:$A$16,1,FALSE),D1743),VLOOKUP(D1743,Categories!$A$2:$B$16,2,FALSE),"Fix the capitals"),"Check the category"))</f>
      </c>
      <c r="I1743" s="6">
        <f>IF(C1743="","",IF(C1743&lt;0,"Refund","Debit"))</f>
      </c>
    </row>
    <row r="1744">
      <c r="A1744" s="4"/>
      <c r="C1744" s="5"/>
      <c r="H1744" s="6">
        <f>IF(D1744="","",IFERROR(IF(EXACT(VLOOKUP(D1744,Categories!$A$2:$A$16,1,FALSE),D1744),VLOOKUP(D1744,Categories!$A$2:$B$16,2,FALSE),"Fix the capitals"),"Check the category"))</f>
      </c>
      <c r="I1744" s="6">
        <f>IF(C1744="","",IF(C1744&lt;0,"Refund","Debit"))</f>
      </c>
    </row>
    <row r="1745">
      <c r="A1745" s="4"/>
      <c r="C1745" s="5"/>
      <c r="H1745" s="6">
        <f>IF(D1745="","",IFERROR(IF(EXACT(VLOOKUP(D1745,Categories!$A$2:$A$16,1,FALSE),D1745),VLOOKUP(D1745,Categories!$A$2:$B$16,2,FALSE),"Fix the capitals"),"Check the category"))</f>
      </c>
      <c r="I1745" s="6">
        <f>IF(C1745="","",IF(C1745&lt;0,"Refund","Debit"))</f>
      </c>
    </row>
    <row r="1746">
      <c r="A1746" s="4"/>
      <c r="C1746" s="5"/>
      <c r="H1746" s="6">
        <f>IF(D1746="","",IFERROR(IF(EXACT(VLOOKUP(D1746,Categories!$A$2:$A$16,1,FALSE),D1746),VLOOKUP(D1746,Categories!$A$2:$B$16,2,FALSE),"Fix the capitals"),"Check the category"))</f>
      </c>
      <c r="I1746" s="6">
        <f>IF(C1746="","",IF(C1746&lt;0,"Refund","Debit"))</f>
      </c>
    </row>
    <row r="1747">
      <c r="A1747" s="4"/>
      <c r="C1747" s="5"/>
      <c r="H1747" s="6">
        <f>IF(D1747="","",IFERROR(IF(EXACT(VLOOKUP(D1747,Categories!$A$2:$A$16,1,FALSE),D1747),VLOOKUP(D1747,Categories!$A$2:$B$16,2,FALSE),"Fix the capitals"),"Check the category"))</f>
      </c>
      <c r="I1747" s="6">
        <f>IF(C1747="","",IF(C1747&lt;0,"Refund","Debit"))</f>
      </c>
    </row>
    <row r="1748">
      <c r="A1748" s="4"/>
      <c r="C1748" s="5"/>
      <c r="H1748" s="6">
        <f>IF(D1748="","",IFERROR(IF(EXACT(VLOOKUP(D1748,Categories!$A$2:$A$16,1,FALSE),D1748),VLOOKUP(D1748,Categories!$A$2:$B$16,2,FALSE),"Fix the capitals"),"Check the category"))</f>
      </c>
      <c r="I1748" s="6">
        <f>IF(C1748="","",IF(C1748&lt;0,"Refund","Debit"))</f>
      </c>
    </row>
    <row r="1749">
      <c r="A1749" s="4"/>
      <c r="C1749" s="5"/>
      <c r="H1749" s="6">
        <f>IF(D1749="","",IFERROR(IF(EXACT(VLOOKUP(D1749,Categories!$A$2:$A$16,1,FALSE),D1749),VLOOKUP(D1749,Categories!$A$2:$B$16,2,FALSE),"Fix the capitals"),"Check the category"))</f>
      </c>
      <c r="I1749" s="6">
        <f>IF(C1749="","",IF(C1749&lt;0,"Refund","Debit"))</f>
      </c>
    </row>
    <row r="1750">
      <c r="A1750" s="4"/>
      <c r="C1750" s="5"/>
      <c r="H1750" s="6">
        <f>IF(D1750="","",IFERROR(IF(EXACT(VLOOKUP(D1750,Categories!$A$2:$A$16,1,FALSE),D1750),VLOOKUP(D1750,Categories!$A$2:$B$16,2,FALSE),"Fix the capitals"),"Check the category"))</f>
      </c>
      <c r="I1750" s="6">
        <f>IF(C1750="","",IF(C1750&lt;0,"Refund","Debit"))</f>
      </c>
    </row>
    <row r="1751">
      <c r="A1751" s="4"/>
      <c r="C1751" s="5"/>
      <c r="H1751" s="6">
        <f>IF(D1751="","",IFERROR(IF(EXACT(VLOOKUP(D1751,Categories!$A$2:$A$16,1,FALSE),D1751),VLOOKUP(D1751,Categories!$A$2:$B$16,2,FALSE),"Fix the capitals"),"Check the category"))</f>
      </c>
      <c r="I1751" s="6">
        <f>IF(C1751="","",IF(C1751&lt;0,"Refund","Debit"))</f>
      </c>
    </row>
    <row r="1752">
      <c r="A1752" s="4"/>
      <c r="C1752" s="5"/>
      <c r="H1752" s="6">
        <f>IF(D1752="","",IFERROR(IF(EXACT(VLOOKUP(D1752,Categories!$A$2:$A$16,1,FALSE),D1752),VLOOKUP(D1752,Categories!$A$2:$B$16,2,FALSE),"Fix the capitals"),"Check the category"))</f>
      </c>
      <c r="I1752" s="6">
        <f>IF(C1752="","",IF(C1752&lt;0,"Refund","Debit"))</f>
      </c>
    </row>
    <row r="1753">
      <c r="A1753" s="4"/>
      <c r="C1753" s="5"/>
      <c r="H1753" s="6">
        <f>IF(D1753="","",IFERROR(IF(EXACT(VLOOKUP(D1753,Categories!$A$2:$A$16,1,FALSE),D1753),VLOOKUP(D1753,Categories!$A$2:$B$16,2,FALSE),"Fix the capitals"),"Check the category"))</f>
      </c>
      <c r="I1753" s="6">
        <f>IF(C1753="","",IF(C1753&lt;0,"Refund","Debit"))</f>
      </c>
    </row>
    <row r="1754">
      <c r="A1754" s="4"/>
      <c r="C1754" s="5"/>
      <c r="H1754" s="6">
        <f>IF(D1754="","",IFERROR(IF(EXACT(VLOOKUP(D1754,Categories!$A$2:$A$16,1,FALSE),D1754),VLOOKUP(D1754,Categories!$A$2:$B$16,2,FALSE),"Fix the capitals"),"Check the category"))</f>
      </c>
      <c r="I1754" s="6">
        <f>IF(C1754="","",IF(C1754&lt;0,"Refund","Debit"))</f>
      </c>
    </row>
    <row r="1755">
      <c r="A1755" s="4"/>
      <c r="C1755" s="5"/>
      <c r="H1755" s="6">
        <f>IF(D1755="","",IFERROR(IF(EXACT(VLOOKUP(D1755,Categories!$A$2:$A$16,1,FALSE),D1755),VLOOKUP(D1755,Categories!$A$2:$B$16,2,FALSE),"Fix the capitals"),"Check the category"))</f>
      </c>
      <c r="I1755" s="6">
        <f>IF(C1755="","",IF(C1755&lt;0,"Refund","Debit"))</f>
      </c>
    </row>
    <row r="1756">
      <c r="A1756" s="4"/>
      <c r="C1756" s="5"/>
      <c r="H1756" s="6">
        <f>IF(D1756="","",IFERROR(IF(EXACT(VLOOKUP(D1756,Categories!$A$2:$A$16,1,FALSE),D1756),VLOOKUP(D1756,Categories!$A$2:$B$16,2,FALSE),"Fix the capitals"),"Check the category"))</f>
      </c>
      <c r="I1756" s="6">
        <f>IF(C1756="","",IF(C1756&lt;0,"Refund","Debit"))</f>
      </c>
    </row>
    <row r="1757">
      <c r="A1757" s="4"/>
      <c r="C1757" s="5"/>
      <c r="H1757" s="6">
        <f>IF(D1757="","",IFERROR(IF(EXACT(VLOOKUP(D1757,Categories!$A$2:$A$16,1,FALSE),D1757),VLOOKUP(D1757,Categories!$A$2:$B$16,2,FALSE),"Fix the capitals"),"Check the category"))</f>
      </c>
      <c r="I1757" s="6">
        <f>IF(C1757="","",IF(C1757&lt;0,"Refund","Debit"))</f>
      </c>
    </row>
    <row r="1758">
      <c r="A1758" s="4"/>
      <c r="C1758" s="5"/>
      <c r="H1758" s="6">
        <f>IF(D1758="","",IFERROR(IF(EXACT(VLOOKUP(D1758,Categories!$A$2:$A$16,1,FALSE),D1758),VLOOKUP(D1758,Categories!$A$2:$B$16,2,FALSE),"Fix the capitals"),"Check the category"))</f>
      </c>
      <c r="I1758" s="6">
        <f>IF(C1758="","",IF(C1758&lt;0,"Refund","Debit"))</f>
      </c>
    </row>
    <row r="1759">
      <c r="A1759" s="4"/>
      <c r="C1759" s="5"/>
      <c r="H1759" s="6">
        <f>IF(D1759="","",IFERROR(IF(EXACT(VLOOKUP(D1759,Categories!$A$2:$A$16,1,FALSE),D1759),VLOOKUP(D1759,Categories!$A$2:$B$16,2,FALSE),"Fix the capitals"),"Check the category"))</f>
      </c>
      <c r="I1759" s="6">
        <f>IF(C1759="","",IF(C1759&lt;0,"Refund","Debit"))</f>
      </c>
    </row>
    <row r="1760">
      <c r="A1760" s="4"/>
      <c r="C1760" s="5"/>
      <c r="H1760" s="6">
        <f>IF(D1760="","",IFERROR(IF(EXACT(VLOOKUP(D1760,Categories!$A$2:$A$16,1,FALSE),D1760),VLOOKUP(D1760,Categories!$A$2:$B$16,2,FALSE),"Fix the capitals"),"Check the category"))</f>
      </c>
      <c r="I1760" s="6">
        <f>IF(C1760="","",IF(C1760&lt;0,"Refund","Debit"))</f>
      </c>
    </row>
    <row r="1761">
      <c r="A1761" s="4"/>
      <c r="C1761" s="5"/>
      <c r="H1761" s="6">
        <f>IF(D1761="","",IFERROR(IF(EXACT(VLOOKUP(D1761,Categories!$A$2:$A$16,1,FALSE),D1761),VLOOKUP(D1761,Categories!$A$2:$B$16,2,FALSE),"Fix the capitals"),"Check the category"))</f>
      </c>
      <c r="I1761" s="6">
        <f>IF(C1761="","",IF(C1761&lt;0,"Refund","Debit"))</f>
      </c>
    </row>
    <row r="1762">
      <c r="A1762" s="4"/>
      <c r="C1762" s="5"/>
      <c r="H1762" s="6">
        <f>IF(D1762="","",IFERROR(IF(EXACT(VLOOKUP(D1762,Categories!$A$2:$A$16,1,FALSE),D1762),VLOOKUP(D1762,Categories!$A$2:$B$16,2,FALSE),"Fix the capitals"),"Check the category"))</f>
      </c>
      <c r="I1762" s="6">
        <f>IF(C1762="","",IF(C1762&lt;0,"Refund","Debit"))</f>
      </c>
    </row>
    <row r="1763">
      <c r="A1763" s="4"/>
      <c r="C1763" s="5"/>
      <c r="H1763" s="6">
        <f>IF(D1763="","",IFERROR(IF(EXACT(VLOOKUP(D1763,Categories!$A$2:$A$16,1,FALSE),D1763),VLOOKUP(D1763,Categories!$A$2:$B$16,2,FALSE),"Fix the capitals"),"Check the category"))</f>
      </c>
      <c r="I1763" s="6">
        <f>IF(C1763="","",IF(C1763&lt;0,"Refund","Debit"))</f>
      </c>
    </row>
    <row r="1764">
      <c r="A1764" s="4"/>
      <c r="C1764" s="5"/>
      <c r="H1764" s="6">
        <f>IF(D1764="","",IFERROR(IF(EXACT(VLOOKUP(D1764,Categories!$A$2:$A$16,1,FALSE),D1764),VLOOKUP(D1764,Categories!$A$2:$B$16,2,FALSE),"Fix the capitals"),"Check the category"))</f>
      </c>
      <c r="I1764" s="6">
        <f>IF(C1764="","",IF(C1764&lt;0,"Refund","Debit"))</f>
      </c>
    </row>
    <row r="1765">
      <c r="A1765" s="4"/>
      <c r="C1765" s="5"/>
      <c r="H1765" s="6">
        <f>IF(D1765="","",IFERROR(IF(EXACT(VLOOKUP(D1765,Categories!$A$2:$A$16,1,FALSE),D1765),VLOOKUP(D1765,Categories!$A$2:$B$16,2,FALSE),"Fix the capitals"),"Check the category"))</f>
      </c>
      <c r="I1765" s="6">
        <f>IF(C1765="","",IF(C1765&lt;0,"Refund","Debit"))</f>
      </c>
    </row>
    <row r="1766">
      <c r="A1766" s="4"/>
      <c r="C1766" s="5"/>
      <c r="H1766" s="6">
        <f>IF(D1766="","",IFERROR(IF(EXACT(VLOOKUP(D1766,Categories!$A$2:$A$16,1,FALSE),D1766),VLOOKUP(D1766,Categories!$A$2:$B$16,2,FALSE),"Fix the capitals"),"Check the category"))</f>
      </c>
      <c r="I1766" s="6">
        <f>IF(C1766="","",IF(C1766&lt;0,"Refund","Debit"))</f>
      </c>
    </row>
    <row r="1767">
      <c r="A1767" s="4"/>
      <c r="C1767" s="5"/>
      <c r="H1767" s="6">
        <f>IF(D1767="","",IFERROR(IF(EXACT(VLOOKUP(D1767,Categories!$A$2:$A$16,1,FALSE),D1767),VLOOKUP(D1767,Categories!$A$2:$B$16,2,FALSE),"Fix the capitals"),"Check the category"))</f>
      </c>
      <c r="I1767" s="6">
        <f>IF(C1767="","",IF(C1767&lt;0,"Refund","Debit"))</f>
      </c>
    </row>
    <row r="1768">
      <c r="A1768" s="4"/>
      <c r="C1768" s="5"/>
      <c r="H1768" s="6">
        <f>IF(D1768="","",IFERROR(IF(EXACT(VLOOKUP(D1768,Categories!$A$2:$A$16,1,FALSE),D1768),VLOOKUP(D1768,Categories!$A$2:$B$16,2,FALSE),"Fix the capitals"),"Check the category"))</f>
      </c>
      <c r="I1768" s="6">
        <f>IF(C1768="","",IF(C1768&lt;0,"Refund","Debit"))</f>
      </c>
    </row>
    <row r="1769">
      <c r="A1769" s="4"/>
      <c r="C1769" s="5"/>
      <c r="H1769" s="6">
        <f>IF(D1769="","",IFERROR(IF(EXACT(VLOOKUP(D1769,Categories!$A$2:$A$16,1,FALSE),D1769),VLOOKUP(D1769,Categories!$A$2:$B$16,2,FALSE),"Fix the capitals"),"Check the category"))</f>
      </c>
      <c r="I1769" s="6">
        <f>IF(C1769="","",IF(C1769&lt;0,"Refund","Debit"))</f>
      </c>
    </row>
    <row r="1770">
      <c r="A1770" s="4"/>
      <c r="C1770" s="5"/>
      <c r="H1770" s="6">
        <f>IF(D1770="","",IFERROR(IF(EXACT(VLOOKUP(D1770,Categories!$A$2:$A$16,1,FALSE),D1770),VLOOKUP(D1770,Categories!$A$2:$B$16,2,FALSE),"Fix the capitals"),"Check the category"))</f>
      </c>
      <c r="I1770" s="6">
        <f>IF(C1770="","",IF(C1770&lt;0,"Refund","Debit"))</f>
      </c>
    </row>
    <row r="1771">
      <c r="A1771" s="4"/>
      <c r="C1771" s="5"/>
      <c r="H1771" s="6">
        <f>IF(D1771="","",IFERROR(IF(EXACT(VLOOKUP(D1771,Categories!$A$2:$A$16,1,FALSE),D1771),VLOOKUP(D1771,Categories!$A$2:$B$16,2,FALSE),"Fix the capitals"),"Check the category"))</f>
      </c>
      <c r="I1771" s="6">
        <f>IF(C1771="","",IF(C1771&lt;0,"Refund","Debit"))</f>
      </c>
    </row>
    <row r="1772">
      <c r="A1772" s="4"/>
      <c r="C1772" s="5"/>
      <c r="H1772" s="6">
        <f>IF(D1772="","",IFERROR(IF(EXACT(VLOOKUP(D1772,Categories!$A$2:$A$16,1,FALSE),D1772),VLOOKUP(D1772,Categories!$A$2:$B$16,2,FALSE),"Fix the capitals"),"Check the category"))</f>
      </c>
      <c r="I1772" s="6">
        <f>IF(C1772="","",IF(C1772&lt;0,"Refund","Debit"))</f>
      </c>
    </row>
    <row r="1773">
      <c r="A1773" s="4"/>
      <c r="C1773" s="5"/>
      <c r="H1773" s="6">
        <f>IF(D1773="","",IFERROR(IF(EXACT(VLOOKUP(D1773,Categories!$A$2:$A$16,1,FALSE),D1773),VLOOKUP(D1773,Categories!$A$2:$B$16,2,FALSE),"Fix the capitals"),"Check the category"))</f>
      </c>
      <c r="I1773" s="6">
        <f>IF(C1773="","",IF(C1773&lt;0,"Refund","Debit"))</f>
      </c>
    </row>
    <row r="1774">
      <c r="A1774" s="4"/>
      <c r="C1774" s="5"/>
      <c r="H1774" s="6">
        <f>IF(D1774="","",IFERROR(IF(EXACT(VLOOKUP(D1774,Categories!$A$2:$A$16,1,FALSE),D1774),VLOOKUP(D1774,Categories!$A$2:$B$16,2,FALSE),"Fix the capitals"),"Check the category"))</f>
      </c>
      <c r="I1774" s="6">
        <f>IF(C1774="","",IF(C1774&lt;0,"Refund","Debit"))</f>
      </c>
    </row>
    <row r="1775">
      <c r="A1775" s="4"/>
      <c r="C1775" s="5"/>
      <c r="H1775" s="6">
        <f>IF(D1775="","",IFERROR(IF(EXACT(VLOOKUP(D1775,Categories!$A$2:$A$16,1,FALSE),D1775),VLOOKUP(D1775,Categories!$A$2:$B$16,2,FALSE),"Fix the capitals"),"Check the category"))</f>
      </c>
      <c r="I1775" s="6">
        <f>IF(C1775="","",IF(C1775&lt;0,"Refund","Debit"))</f>
      </c>
    </row>
    <row r="1776">
      <c r="A1776" s="4"/>
      <c r="C1776" s="5"/>
      <c r="H1776" s="6">
        <f>IF(D1776="","",IFERROR(IF(EXACT(VLOOKUP(D1776,Categories!$A$2:$A$16,1,FALSE),D1776),VLOOKUP(D1776,Categories!$A$2:$B$16,2,FALSE),"Fix the capitals"),"Check the category"))</f>
      </c>
      <c r="I1776" s="6">
        <f>IF(C1776="","",IF(C1776&lt;0,"Refund","Debit"))</f>
      </c>
    </row>
    <row r="1777">
      <c r="A1777" s="4"/>
      <c r="C1777" s="5"/>
      <c r="H1777" s="6">
        <f>IF(D1777="","",IFERROR(IF(EXACT(VLOOKUP(D1777,Categories!$A$2:$A$16,1,FALSE),D1777),VLOOKUP(D1777,Categories!$A$2:$B$16,2,FALSE),"Fix the capitals"),"Check the category"))</f>
      </c>
      <c r="I1777" s="6">
        <f>IF(C1777="","",IF(C1777&lt;0,"Refund","Debit"))</f>
      </c>
    </row>
    <row r="1778">
      <c r="A1778" s="4"/>
      <c r="C1778" s="5"/>
      <c r="H1778" s="6">
        <f>IF(D1778="","",IFERROR(IF(EXACT(VLOOKUP(D1778,Categories!$A$2:$A$16,1,FALSE),D1778),VLOOKUP(D1778,Categories!$A$2:$B$16,2,FALSE),"Fix the capitals"),"Check the category"))</f>
      </c>
      <c r="I1778" s="6">
        <f>IF(C1778="","",IF(C1778&lt;0,"Refund","Debit"))</f>
      </c>
    </row>
    <row r="1779">
      <c r="A1779" s="4"/>
      <c r="C1779" s="5"/>
      <c r="H1779" s="6">
        <f>IF(D1779="","",IFERROR(IF(EXACT(VLOOKUP(D1779,Categories!$A$2:$A$16,1,FALSE),D1779),VLOOKUP(D1779,Categories!$A$2:$B$16,2,FALSE),"Fix the capitals"),"Check the category"))</f>
      </c>
      <c r="I1779" s="6">
        <f>IF(C1779="","",IF(C1779&lt;0,"Refund","Debit"))</f>
      </c>
    </row>
    <row r="1780">
      <c r="A1780" s="4"/>
      <c r="C1780" s="5"/>
      <c r="H1780" s="6">
        <f>IF(D1780="","",IFERROR(IF(EXACT(VLOOKUP(D1780,Categories!$A$2:$A$16,1,FALSE),D1780),VLOOKUP(D1780,Categories!$A$2:$B$16,2,FALSE),"Fix the capitals"),"Check the category"))</f>
      </c>
      <c r="I1780" s="6">
        <f>IF(C1780="","",IF(C1780&lt;0,"Refund","Debit"))</f>
      </c>
    </row>
    <row r="1781">
      <c r="A1781" s="4"/>
      <c r="C1781" s="5"/>
      <c r="H1781" s="6">
        <f>IF(D1781="","",IFERROR(IF(EXACT(VLOOKUP(D1781,Categories!$A$2:$A$16,1,FALSE),D1781),VLOOKUP(D1781,Categories!$A$2:$B$16,2,FALSE),"Fix the capitals"),"Check the category"))</f>
      </c>
      <c r="I1781" s="6">
        <f>IF(C1781="","",IF(C1781&lt;0,"Refund","Debit"))</f>
      </c>
    </row>
    <row r="1782">
      <c r="A1782" s="4"/>
      <c r="C1782" s="5"/>
      <c r="H1782" s="6">
        <f>IF(D1782="","",IFERROR(IF(EXACT(VLOOKUP(D1782,Categories!$A$2:$A$16,1,FALSE),D1782),VLOOKUP(D1782,Categories!$A$2:$B$16,2,FALSE),"Fix the capitals"),"Check the category"))</f>
      </c>
      <c r="I1782" s="6">
        <f>IF(C1782="","",IF(C1782&lt;0,"Refund","Debit"))</f>
      </c>
    </row>
    <row r="1783">
      <c r="A1783" s="4"/>
      <c r="C1783" s="5"/>
      <c r="H1783" s="6">
        <f>IF(D1783="","",IFERROR(IF(EXACT(VLOOKUP(D1783,Categories!$A$2:$A$16,1,FALSE),D1783),VLOOKUP(D1783,Categories!$A$2:$B$16,2,FALSE),"Fix the capitals"),"Check the category"))</f>
      </c>
      <c r="I1783" s="6">
        <f>IF(C1783="","",IF(C1783&lt;0,"Refund","Debit"))</f>
      </c>
    </row>
    <row r="1784">
      <c r="A1784" s="4"/>
      <c r="C1784" s="5"/>
      <c r="H1784" s="6">
        <f>IF(D1784="","",IFERROR(IF(EXACT(VLOOKUP(D1784,Categories!$A$2:$A$16,1,FALSE),D1784),VLOOKUP(D1784,Categories!$A$2:$B$16,2,FALSE),"Fix the capitals"),"Check the category"))</f>
      </c>
      <c r="I1784" s="6">
        <f>IF(C1784="","",IF(C1784&lt;0,"Refund","Debit"))</f>
      </c>
    </row>
    <row r="1785">
      <c r="A1785" s="4"/>
      <c r="C1785" s="5"/>
      <c r="H1785" s="6">
        <f>IF(D1785="","",IFERROR(IF(EXACT(VLOOKUP(D1785,Categories!$A$2:$A$16,1,FALSE),D1785),VLOOKUP(D1785,Categories!$A$2:$B$16,2,FALSE),"Fix the capitals"),"Check the category"))</f>
      </c>
      <c r="I1785" s="6">
        <f>IF(C1785="","",IF(C1785&lt;0,"Refund","Debit"))</f>
      </c>
    </row>
    <row r="1786">
      <c r="A1786" s="4"/>
      <c r="C1786" s="5"/>
      <c r="H1786" s="6">
        <f>IF(D1786="","",IFERROR(IF(EXACT(VLOOKUP(D1786,Categories!$A$2:$A$16,1,FALSE),D1786),VLOOKUP(D1786,Categories!$A$2:$B$16,2,FALSE),"Fix the capitals"),"Check the category"))</f>
      </c>
      <c r="I1786" s="6">
        <f>IF(C1786="","",IF(C1786&lt;0,"Refund","Debit"))</f>
      </c>
    </row>
    <row r="1787">
      <c r="A1787" s="4"/>
      <c r="C1787" s="5"/>
      <c r="H1787" s="6">
        <f>IF(D1787="","",IFERROR(IF(EXACT(VLOOKUP(D1787,Categories!$A$2:$A$16,1,FALSE),D1787),VLOOKUP(D1787,Categories!$A$2:$B$16,2,FALSE),"Fix the capitals"),"Check the category"))</f>
      </c>
      <c r="I1787" s="6">
        <f>IF(C1787="","",IF(C1787&lt;0,"Refund","Debit"))</f>
      </c>
    </row>
    <row r="1788">
      <c r="A1788" s="4"/>
      <c r="C1788" s="5"/>
      <c r="H1788" s="6">
        <f>IF(D1788="","",IFERROR(IF(EXACT(VLOOKUP(D1788,Categories!$A$2:$A$16,1,FALSE),D1788),VLOOKUP(D1788,Categories!$A$2:$B$16,2,FALSE),"Fix the capitals"),"Check the category"))</f>
      </c>
      <c r="I1788" s="6">
        <f>IF(C1788="","",IF(C1788&lt;0,"Refund","Debit"))</f>
      </c>
    </row>
    <row r="1789">
      <c r="A1789" s="4"/>
      <c r="C1789" s="5"/>
      <c r="H1789" s="6">
        <f>IF(D1789="","",IFERROR(IF(EXACT(VLOOKUP(D1789,Categories!$A$2:$A$16,1,FALSE),D1789),VLOOKUP(D1789,Categories!$A$2:$B$16,2,FALSE),"Fix the capitals"),"Check the category"))</f>
      </c>
      <c r="I1789" s="6">
        <f>IF(C1789="","",IF(C1789&lt;0,"Refund","Debit"))</f>
      </c>
    </row>
    <row r="1790">
      <c r="A1790" s="4"/>
      <c r="C1790" s="5"/>
      <c r="H1790" s="6">
        <f>IF(D1790="","",IFERROR(IF(EXACT(VLOOKUP(D1790,Categories!$A$2:$A$16,1,FALSE),D1790),VLOOKUP(D1790,Categories!$A$2:$B$16,2,FALSE),"Fix the capitals"),"Check the category"))</f>
      </c>
      <c r="I1790" s="6">
        <f>IF(C1790="","",IF(C1790&lt;0,"Refund","Debit"))</f>
      </c>
    </row>
    <row r="1791">
      <c r="A1791" s="4"/>
      <c r="C1791" s="5"/>
      <c r="H1791" s="6">
        <f>IF(D1791="","",IFERROR(IF(EXACT(VLOOKUP(D1791,Categories!$A$2:$A$16,1,FALSE),D1791),VLOOKUP(D1791,Categories!$A$2:$B$16,2,FALSE),"Fix the capitals"),"Check the category"))</f>
      </c>
      <c r="I1791" s="6">
        <f>IF(C1791="","",IF(C1791&lt;0,"Refund","Debit"))</f>
      </c>
    </row>
    <row r="1792">
      <c r="A1792" s="4"/>
      <c r="C1792" s="5"/>
      <c r="H1792" s="6">
        <f>IF(D1792="","",IFERROR(IF(EXACT(VLOOKUP(D1792,Categories!$A$2:$A$16,1,FALSE),D1792),VLOOKUP(D1792,Categories!$A$2:$B$16,2,FALSE),"Fix the capitals"),"Check the category"))</f>
      </c>
      <c r="I1792" s="6">
        <f>IF(C1792="","",IF(C1792&lt;0,"Refund","Debit"))</f>
      </c>
    </row>
    <row r="1793">
      <c r="A1793" s="4"/>
      <c r="C1793" s="5"/>
      <c r="H1793" s="6">
        <f>IF(D1793="","",IFERROR(IF(EXACT(VLOOKUP(D1793,Categories!$A$2:$A$16,1,FALSE),D1793),VLOOKUP(D1793,Categories!$A$2:$B$16,2,FALSE),"Fix the capitals"),"Check the category"))</f>
      </c>
      <c r="I1793" s="6">
        <f>IF(C1793="","",IF(C1793&lt;0,"Refund","Debit"))</f>
      </c>
    </row>
    <row r="1794">
      <c r="A1794" s="4"/>
      <c r="C1794" s="5"/>
      <c r="H1794" s="6">
        <f>IF(D1794="","",IFERROR(IF(EXACT(VLOOKUP(D1794,Categories!$A$2:$A$16,1,FALSE),D1794),VLOOKUP(D1794,Categories!$A$2:$B$16,2,FALSE),"Fix the capitals"),"Check the category"))</f>
      </c>
      <c r="I1794" s="6">
        <f>IF(C1794="","",IF(C1794&lt;0,"Refund","Debit"))</f>
      </c>
    </row>
    <row r="1795">
      <c r="A1795" s="4"/>
      <c r="C1795" s="5"/>
      <c r="H1795" s="6">
        <f>IF(D1795="","",IFERROR(IF(EXACT(VLOOKUP(D1795,Categories!$A$2:$A$16,1,FALSE),D1795),VLOOKUP(D1795,Categories!$A$2:$B$16,2,FALSE),"Fix the capitals"),"Check the category"))</f>
      </c>
      <c r="I1795" s="6">
        <f>IF(C1795="","",IF(C1795&lt;0,"Refund","Debit"))</f>
      </c>
    </row>
    <row r="1796">
      <c r="A1796" s="4"/>
      <c r="C1796" s="5"/>
      <c r="H1796" s="6">
        <f>IF(D1796="","",IFERROR(IF(EXACT(VLOOKUP(D1796,Categories!$A$2:$A$16,1,FALSE),D1796),VLOOKUP(D1796,Categories!$A$2:$B$16,2,FALSE),"Fix the capitals"),"Check the category"))</f>
      </c>
      <c r="I1796" s="6">
        <f>IF(C1796="","",IF(C1796&lt;0,"Refund","Debit"))</f>
      </c>
    </row>
    <row r="1797">
      <c r="A1797" s="4"/>
      <c r="C1797" s="5"/>
      <c r="H1797" s="6">
        <f>IF(D1797="","",IFERROR(IF(EXACT(VLOOKUP(D1797,Categories!$A$2:$A$16,1,FALSE),D1797),VLOOKUP(D1797,Categories!$A$2:$B$16,2,FALSE),"Fix the capitals"),"Check the category"))</f>
      </c>
      <c r="I1797" s="6">
        <f>IF(C1797="","",IF(C1797&lt;0,"Refund","Debit"))</f>
      </c>
    </row>
    <row r="1798">
      <c r="A1798" s="4"/>
      <c r="C1798" s="5"/>
      <c r="H1798" s="6">
        <f>IF(D1798="","",IFERROR(IF(EXACT(VLOOKUP(D1798,Categories!$A$2:$A$16,1,FALSE),D1798),VLOOKUP(D1798,Categories!$A$2:$B$16,2,FALSE),"Fix the capitals"),"Check the category"))</f>
      </c>
      <c r="I1798" s="6">
        <f>IF(C1798="","",IF(C1798&lt;0,"Refund","Debit"))</f>
      </c>
    </row>
    <row r="1799">
      <c r="A1799" s="4"/>
      <c r="C1799" s="5"/>
      <c r="H1799" s="6">
        <f>IF(D1799="","",IFERROR(IF(EXACT(VLOOKUP(D1799,Categories!$A$2:$A$16,1,FALSE),D1799),VLOOKUP(D1799,Categories!$A$2:$B$16,2,FALSE),"Fix the capitals"),"Check the category"))</f>
      </c>
      <c r="I1799" s="6">
        <f>IF(C1799="","",IF(C1799&lt;0,"Refund","Debit"))</f>
      </c>
    </row>
    <row r="1800">
      <c r="A1800" s="4"/>
      <c r="C1800" s="5"/>
      <c r="H1800" s="6">
        <f>IF(D1800="","",IFERROR(IF(EXACT(VLOOKUP(D1800,Categories!$A$2:$A$16,1,FALSE),D1800),VLOOKUP(D1800,Categories!$A$2:$B$16,2,FALSE),"Fix the capitals"),"Check the category"))</f>
      </c>
      <c r="I1800" s="6">
        <f>IF(C1800="","",IF(C1800&lt;0,"Refund","Debit"))</f>
      </c>
    </row>
    <row r="1801">
      <c r="A1801" s="4"/>
      <c r="C1801" s="5"/>
      <c r="H1801" s="6">
        <f>IF(D1801="","",IFERROR(IF(EXACT(VLOOKUP(D1801,Categories!$A$2:$A$16,1,FALSE),D1801),VLOOKUP(D1801,Categories!$A$2:$B$16,2,FALSE),"Fix the capitals"),"Check the category"))</f>
      </c>
      <c r="I1801" s="6">
        <f>IF(C1801="","",IF(C1801&lt;0,"Refund","Debit"))</f>
      </c>
    </row>
    <row r="1802">
      <c r="A1802" s="4"/>
      <c r="C1802" s="5"/>
      <c r="H1802" s="6">
        <f>IF(D1802="","",IFERROR(IF(EXACT(VLOOKUP(D1802,Categories!$A$2:$A$16,1,FALSE),D1802),VLOOKUP(D1802,Categories!$A$2:$B$16,2,FALSE),"Fix the capitals"),"Check the category"))</f>
      </c>
      <c r="I1802" s="6">
        <f>IF(C1802="","",IF(C1802&lt;0,"Refund","Debit"))</f>
      </c>
    </row>
    <row r="1803">
      <c r="A1803" s="4"/>
      <c r="C1803" s="5"/>
      <c r="H1803" s="6">
        <f>IF(D1803="","",IFERROR(IF(EXACT(VLOOKUP(D1803,Categories!$A$2:$A$16,1,FALSE),D1803),VLOOKUP(D1803,Categories!$A$2:$B$16,2,FALSE),"Fix the capitals"),"Check the category"))</f>
      </c>
      <c r="I1803" s="6">
        <f>IF(C1803="","",IF(C1803&lt;0,"Refund","Debit"))</f>
      </c>
    </row>
    <row r="1804">
      <c r="A1804" s="4"/>
      <c r="C1804" s="5"/>
      <c r="H1804" s="6">
        <f>IF(D1804="","",IFERROR(IF(EXACT(VLOOKUP(D1804,Categories!$A$2:$A$16,1,FALSE),D1804),VLOOKUP(D1804,Categories!$A$2:$B$16,2,FALSE),"Fix the capitals"),"Check the category"))</f>
      </c>
      <c r="I1804" s="6">
        <f>IF(C1804="","",IF(C1804&lt;0,"Refund","Debit"))</f>
      </c>
    </row>
    <row r="1805">
      <c r="A1805" s="4"/>
      <c r="C1805" s="5"/>
      <c r="H1805" s="6">
        <f>IF(D1805="","",IFERROR(IF(EXACT(VLOOKUP(D1805,Categories!$A$2:$A$16,1,FALSE),D1805),VLOOKUP(D1805,Categories!$A$2:$B$16,2,FALSE),"Fix the capitals"),"Check the category"))</f>
      </c>
      <c r="I1805" s="6">
        <f>IF(C1805="","",IF(C1805&lt;0,"Refund","Debit"))</f>
      </c>
    </row>
    <row r="1806">
      <c r="A1806" s="4"/>
      <c r="C1806" s="5"/>
      <c r="H1806" s="6">
        <f>IF(D1806="","",IFERROR(IF(EXACT(VLOOKUP(D1806,Categories!$A$2:$A$16,1,FALSE),D1806),VLOOKUP(D1806,Categories!$A$2:$B$16,2,FALSE),"Fix the capitals"),"Check the category"))</f>
      </c>
      <c r="I1806" s="6">
        <f>IF(C1806="","",IF(C1806&lt;0,"Refund","Debit"))</f>
      </c>
    </row>
    <row r="1807">
      <c r="A1807" s="4"/>
      <c r="C1807" s="5"/>
      <c r="H1807" s="6">
        <f>IF(D1807="","",IFERROR(IF(EXACT(VLOOKUP(D1807,Categories!$A$2:$A$16,1,FALSE),D1807),VLOOKUP(D1807,Categories!$A$2:$B$16,2,FALSE),"Fix the capitals"),"Check the category"))</f>
      </c>
      <c r="I1807" s="6">
        <f>IF(C1807="","",IF(C1807&lt;0,"Refund","Debit"))</f>
      </c>
    </row>
    <row r="1808">
      <c r="A1808" s="4"/>
      <c r="C1808" s="5"/>
      <c r="H1808" s="6">
        <f>IF(D1808="","",IFERROR(IF(EXACT(VLOOKUP(D1808,Categories!$A$2:$A$16,1,FALSE),D1808),VLOOKUP(D1808,Categories!$A$2:$B$16,2,FALSE),"Fix the capitals"),"Check the category"))</f>
      </c>
      <c r="I1808" s="6">
        <f>IF(C1808="","",IF(C1808&lt;0,"Refund","Debit"))</f>
      </c>
    </row>
    <row r="1809">
      <c r="A1809" s="4"/>
      <c r="C1809" s="5"/>
      <c r="H1809" s="6">
        <f>IF(D1809="","",IFERROR(IF(EXACT(VLOOKUP(D1809,Categories!$A$2:$A$16,1,FALSE),D1809),VLOOKUP(D1809,Categories!$A$2:$B$16,2,FALSE),"Fix the capitals"),"Check the category"))</f>
      </c>
      <c r="I1809" s="6">
        <f>IF(C1809="","",IF(C1809&lt;0,"Refund","Debit"))</f>
      </c>
    </row>
    <row r="1810">
      <c r="A1810" s="4"/>
      <c r="C1810" s="5"/>
      <c r="H1810" s="6">
        <f>IF(D1810="","",IFERROR(IF(EXACT(VLOOKUP(D1810,Categories!$A$2:$A$16,1,FALSE),D1810),VLOOKUP(D1810,Categories!$A$2:$B$16,2,FALSE),"Fix the capitals"),"Check the category"))</f>
      </c>
      <c r="I1810" s="6">
        <f>IF(C1810="","",IF(C1810&lt;0,"Refund","Debit"))</f>
      </c>
    </row>
    <row r="1811">
      <c r="A1811" s="4"/>
      <c r="C1811" s="5"/>
      <c r="H1811" s="6">
        <f>IF(D1811="","",IFERROR(IF(EXACT(VLOOKUP(D1811,Categories!$A$2:$A$16,1,FALSE),D1811),VLOOKUP(D1811,Categories!$A$2:$B$16,2,FALSE),"Fix the capitals"),"Check the category"))</f>
      </c>
      <c r="I1811" s="6">
        <f>IF(C1811="","",IF(C1811&lt;0,"Refund","Debit"))</f>
      </c>
    </row>
    <row r="1812">
      <c r="A1812" s="4"/>
      <c r="C1812" s="5"/>
      <c r="H1812" s="6">
        <f>IF(D1812="","",IFERROR(IF(EXACT(VLOOKUP(D1812,Categories!$A$2:$A$16,1,FALSE),D1812),VLOOKUP(D1812,Categories!$A$2:$B$16,2,FALSE),"Fix the capitals"),"Check the category"))</f>
      </c>
      <c r="I1812" s="6">
        <f>IF(C1812="","",IF(C1812&lt;0,"Refund","Debit"))</f>
      </c>
    </row>
    <row r="1813">
      <c r="A1813" s="4"/>
      <c r="C1813" s="5"/>
      <c r="H1813" s="6">
        <f>IF(D1813="","",IFERROR(IF(EXACT(VLOOKUP(D1813,Categories!$A$2:$A$16,1,FALSE),D1813),VLOOKUP(D1813,Categories!$A$2:$B$16,2,FALSE),"Fix the capitals"),"Check the category"))</f>
      </c>
      <c r="I1813" s="6">
        <f>IF(C1813="","",IF(C1813&lt;0,"Refund","Debit"))</f>
      </c>
    </row>
    <row r="1814">
      <c r="A1814" s="4"/>
      <c r="C1814" s="5"/>
      <c r="H1814" s="6">
        <f>IF(D1814="","",IFERROR(IF(EXACT(VLOOKUP(D1814,Categories!$A$2:$A$16,1,FALSE),D1814),VLOOKUP(D1814,Categories!$A$2:$B$16,2,FALSE),"Fix the capitals"),"Check the category"))</f>
      </c>
      <c r="I1814" s="6">
        <f>IF(C1814="","",IF(C1814&lt;0,"Refund","Debit"))</f>
      </c>
    </row>
    <row r="1815">
      <c r="A1815" s="4"/>
      <c r="C1815" s="5"/>
      <c r="H1815" s="6">
        <f>IF(D1815="","",IFERROR(IF(EXACT(VLOOKUP(D1815,Categories!$A$2:$A$16,1,FALSE),D1815),VLOOKUP(D1815,Categories!$A$2:$B$16,2,FALSE),"Fix the capitals"),"Check the category"))</f>
      </c>
      <c r="I1815" s="6">
        <f>IF(C1815="","",IF(C1815&lt;0,"Refund","Debit"))</f>
      </c>
    </row>
    <row r="1816">
      <c r="A1816" s="4"/>
      <c r="C1816" s="5"/>
      <c r="H1816" s="6">
        <f>IF(D1816="","",IFERROR(IF(EXACT(VLOOKUP(D1816,Categories!$A$2:$A$16,1,FALSE),D1816),VLOOKUP(D1816,Categories!$A$2:$B$16,2,FALSE),"Fix the capitals"),"Check the category"))</f>
      </c>
      <c r="I1816" s="6">
        <f>IF(C1816="","",IF(C1816&lt;0,"Refund","Debit"))</f>
      </c>
    </row>
    <row r="1817">
      <c r="A1817" s="4"/>
      <c r="C1817" s="5"/>
      <c r="H1817" s="6">
        <f>IF(D1817="","",IFERROR(IF(EXACT(VLOOKUP(D1817,Categories!$A$2:$A$16,1,FALSE),D1817),VLOOKUP(D1817,Categories!$A$2:$B$16,2,FALSE),"Fix the capitals"),"Check the category"))</f>
      </c>
      <c r="I1817" s="6">
        <f>IF(C1817="","",IF(C1817&lt;0,"Refund","Debit"))</f>
      </c>
    </row>
    <row r="1818">
      <c r="A1818" s="4"/>
      <c r="C1818" s="5"/>
      <c r="H1818" s="6">
        <f>IF(D1818="","",IFERROR(IF(EXACT(VLOOKUP(D1818,Categories!$A$2:$A$16,1,FALSE),D1818),VLOOKUP(D1818,Categories!$A$2:$B$16,2,FALSE),"Fix the capitals"),"Check the category"))</f>
      </c>
      <c r="I1818" s="6">
        <f>IF(C1818="","",IF(C1818&lt;0,"Refund","Debit"))</f>
      </c>
    </row>
    <row r="1819">
      <c r="A1819" s="4"/>
      <c r="C1819" s="5"/>
      <c r="H1819" s="6">
        <f>IF(D1819="","",IFERROR(IF(EXACT(VLOOKUP(D1819,Categories!$A$2:$A$16,1,FALSE),D1819),VLOOKUP(D1819,Categories!$A$2:$B$16,2,FALSE),"Fix the capitals"),"Check the category"))</f>
      </c>
      <c r="I1819" s="6">
        <f>IF(C1819="","",IF(C1819&lt;0,"Refund","Debit"))</f>
      </c>
    </row>
    <row r="1820">
      <c r="A1820" s="4"/>
      <c r="C1820" s="5"/>
      <c r="H1820" s="6">
        <f>IF(D1820="","",IFERROR(IF(EXACT(VLOOKUP(D1820,Categories!$A$2:$A$16,1,FALSE),D1820),VLOOKUP(D1820,Categories!$A$2:$B$16,2,FALSE),"Fix the capitals"),"Check the category"))</f>
      </c>
      <c r="I1820" s="6">
        <f>IF(C1820="","",IF(C1820&lt;0,"Refund","Debit"))</f>
      </c>
    </row>
    <row r="1821">
      <c r="A1821" s="4"/>
      <c r="C1821" s="5"/>
      <c r="H1821" s="6">
        <f>IF(D1821="","",IFERROR(IF(EXACT(VLOOKUP(D1821,Categories!$A$2:$A$16,1,FALSE),D1821),VLOOKUP(D1821,Categories!$A$2:$B$16,2,FALSE),"Fix the capitals"),"Check the category"))</f>
      </c>
      <c r="I1821" s="6">
        <f>IF(C1821="","",IF(C1821&lt;0,"Refund","Debit"))</f>
      </c>
    </row>
    <row r="1822">
      <c r="A1822" s="4"/>
      <c r="C1822" s="5"/>
      <c r="H1822" s="6">
        <f>IF(D1822="","",IFERROR(IF(EXACT(VLOOKUP(D1822,Categories!$A$2:$A$16,1,FALSE),D1822),VLOOKUP(D1822,Categories!$A$2:$B$16,2,FALSE),"Fix the capitals"),"Check the category"))</f>
      </c>
      <c r="I1822" s="6">
        <f>IF(C1822="","",IF(C1822&lt;0,"Refund","Debit"))</f>
      </c>
    </row>
    <row r="1823">
      <c r="A1823" s="4"/>
      <c r="C1823" s="5"/>
      <c r="H1823" s="6">
        <f>IF(D1823="","",IFERROR(IF(EXACT(VLOOKUP(D1823,Categories!$A$2:$A$16,1,FALSE),D1823),VLOOKUP(D1823,Categories!$A$2:$B$16,2,FALSE),"Fix the capitals"),"Check the category"))</f>
      </c>
      <c r="I1823" s="6">
        <f>IF(C1823="","",IF(C1823&lt;0,"Refund","Debit"))</f>
      </c>
    </row>
    <row r="1824">
      <c r="A1824" s="4"/>
      <c r="C1824" s="5"/>
      <c r="H1824" s="6">
        <f>IF(D1824="","",IFERROR(IF(EXACT(VLOOKUP(D1824,Categories!$A$2:$A$16,1,FALSE),D1824),VLOOKUP(D1824,Categories!$A$2:$B$16,2,FALSE),"Fix the capitals"),"Check the category"))</f>
      </c>
      <c r="I1824" s="6">
        <f>IF(C1824="","",IF(C1824&lt;0,"Refund","Debit"))</f>
      </c>
    </row>
    <row r="1825">
      <c r="A1825" s="4"/>
      <c r="C1825" s="5"/>
      <c r="H1825" s="6">
        <f>IF(D1825="","",IFERROR(IF(EXACT(VLOOKUP(D1825,Categories!$A$2:$A$16,1,FALSE),D1825),VLOOKUP(D1825,Categories!$A$2:$B$16,2,FALSE),"Fix the capitals"),"Check the category"))</f>
      </c>
      <c r="I1825" s="6">
        <f>IF(C1825="","",IF(C1825&lt;0,"Refund","Debit"))</f>
      </c>
    </row>
    <row r="1826">
      <c r="A1826" s="4"/>
      <c r="C1826" s="5"/>
      <c r="H1826" s="6">
        <f>IF(D1826="","",IFERROR(IF(EXACT(VLOOKUP(D1826,Categories!$A$2:$A$16,1,FALSE),D1826),VLOOKUP(D1826,Categories!$A$2:$B$16,2,FALSE),"Fix the capitals"),"Check the category"))</f>
      </c>
      <c r="I1826" s="6">
        <f>IF(C1826="","",IF(C1826&lt;0,"Refund","Debit"))</f>
      </c>
    </row>
    <row r="1827">
      <c r="A1827" s="4"/>
      <c r="C1827" s="5"/>
      <c r="H1827" s="6">
        <f>IF(D1827="","",IFERROR(IF(EXACT(VLOOKUP(D1827,Categories!$A$2:$A$16,1,FALSE),D1827),VLOOKUP(D1827,Categories!$A$2:$B$16,2,FALSE),"Fix the capitals"),"Check the category"))</f>
      </c>
      <c r="I1827" s="6">
        <f>IF(C1827="","",IF(C1827&lt;0,"Refund","Debit"))</f>
      </c>
    </row>
    <row r="1828">
      <c r="A1828" s="4"/>
      <c r="C1828" s="5"/>
      <c r="H1828" s="6">
        <f>IF(D1828="","",IFERROR(IF(EXACT(VLOOKUP(D1828,Categories!$A$2:$A$16,1,FALSE),D1828),VLOOKUP(D1828,Categories!$A$2:$B$16,2,FALSE),"Fix the capitals"),"Check the category"))</f>
      </c>
      <c r="I1828" s="6">
        <f>IF(C1828="","",IF(C1828&lt;0,"Refund","Debit"))</f>
      </c>
    </row>
    <row r="1829">
      <c r="A1829" s="4"/>
      <c r="C1829" s="5"/>
      <c r="H1829" s="6">
        <f>IF(D1829="","",IFERROR(IF(EXACT(VLOOKUP(D1829,Categories!$A$2:$A$16,1,FALSE),D1829),VLOOKUP(D1829,Categories!$A$2:$B$16,2,FALSE),"Fix the capitals"),"Check the category"))</f>
      </c>
      <c r="I1829" s="6">
        <f>IF(C1829="","",IF(C1829&lt;0,"Refund","Debit"))</f>
      </c>
    </row>
    <row r="1830">
      <c r="A1830" s="4"/>
      <c r="C1830" s="5"/>
      <c r="H1830" s="6">
        <f>IF(D1830="","",IFERROR(IF(EXACT(VLOOKUP(D1830,Categories!$A$2:$A$16,1,FALSE),D1830),VLOOKUP(D1830,Categories!$A$2:$B$16,2,FALSE),"Fix the capitals"),"Check the category"))</f>
      </c>
      <c r="I1830" s="6">
        <f>IF(C1830="","",IF(C1830&lt;0,"Refund","Debit"))</f>
      </c>
    </row>
    <row r="1831">
      <c r="A1831" s="4"/>
      <c r="C1831" s="5"/>
      <c r="H1831" s="6">
        <f>IF(D1831="","",IFERROR(IF(EXACT(VLOOKUP(D1831,Categories!$A$2:$A$16,1,FALSE),D1831),VLOOKUP(D1831,Categories!$A$2:$B$16,2,FALSE),"Fix the capitals"),"Check the category"))</f>
      </c>
      <c r="I1831" s="6">
        <f>IF(C1831="","",IF(C1831&lt;0,"Refund","Debit"))</f>
      </c>
    </row>
    <row r="1832">
      <c r="A1832" s="4"/>
      <c r="C1832" s="5"/>
      <c r="H1832" s="6">
        <f>IF(D1832="","",IFERROR(IF(EXACT(VLOOKUP(D1832,Categories!$A$2:$A$16,1,FALSE),D1832),VLOOKUP(D1832,Categories!$A$2:$B$16,2,FALSE),"Fix the capitals"),"Check the category"))</f>
      </c>
      <c r="I1832" s="6">
        <f>IF(C1832="","",IF(C1832&lt;0,"Refund","Debit"))</f>
      </c>
    </row>
    <row r="1833">
      <c r="A1833" s="4"/>
      <c r="C1833" s="5"/>
      <c r="H1833" s="6">
        <f>IF(D1833="","",IFERROR(IF(EXACT(VLOOKUP(D1833,Categories!$A$2:$A$16,1,FALSE),D1833),VLOOKUP(D1833,Categories!$A$2:$B$16,2,FALSE),"Fix the capitals"),"Check the category"))</f>
      </c>
      <c r="I1833" s="6">
        <f>IF(C1833="","",IF(C1833&lt;0,"Refund","Debit"))</f>
      </c>
    </row>
    <row r="1834">
      <c r="A1834" s="4"/>
      <c r="C1834" s="5"/>
      <c r="H1834" s="6">
        <f>IF(D1834="","",IFERROR(IF(EXACT(VLOOKUP(D1834,Categories!$A$2:$A$16,1,FALSE),D1834),VLOOKUP(D1834,Categories!$A$2:$B$16,2,FALSE),"Fix the capitals"),"Check the category"))</f>
      </c>
      <c r="I1834" s="6">
        <f>IF(C1834="","",IF(C1834&lt;0,"Refund","Debit"))</f>
      </c>
    </row>
    <row r="1835">
      <c r="A1835" s="4"/>
      <c r="C1835" s="5"/>
      <c r="H1835" s="6">
        <f>IF(D1835="","",IFERROR(IF(EXACT(VLOOKUP(D1835,Categories!$A$2:$A$16,1,FALSE),D1835),VLOOKUP(D1835,Categories!$A$2:$B$16,2,FALSE),"Fix the capitals"),"Check the category"))</f>
      </c>
      <c r="I1835" s="6">
        <f>IF(C1835="","",IF(C1835&lt;0,"Refund","Debit"))</f>
      </c>
    </row>
    <row r="1836">
      <c r="A1836" s="4"/>
      <c r="C1836" s="5"/>
      <c r="H1836" s="6">
        <f>IF(D1836="","",IFERROR(IF(EXACT(VLOOKUP(D1836,Categories!$A$2:$A$16,1,FALSE),D1836),VLOOKUP(D1836,Categories!$A$2:$B$16,2,FALSE),"Fix the capitals"),"Check the category"))</f>
      </c>
      <c r="I1836" s="6">
        <f>IF(C1836="","",IF(C1836&lt;0,"Refund","Debit"))</f>
      </c>
    </row>
    <row r="1837">
      <c r="A1837" s="4"/>
      <c r="C1837" s="5"/>
      <c r="H1837" s="6">
        <f>IF(D1837="","",IFERROR(IF(EXACT(VLOOKUP(D1837,Categories!$A$2:$A$16,1,FALSE),D1837),VLOOKUP(D1837,Categories!$A$2:$B$16,2,FALSE),"Fix the capitals"),"Check the category"))</f>
      </c>
      <c r="I1837" s="6">
        <f>IF(C1837="","",IF(C1837&lt;0,"Refund","Debit"))</f>
      </c>
    </row>
    <row r="1838">
      <c r="A1838" s="4"/>
      <c r="C1838" s="5"/>
      <c r="H1838" s="6">
        <f>IF(D1838="","",IFERROR(IF(EXACT(VLOOKUP(D1838,Categories!$A$2:$A$16,1,FALSE),D1838),VLOOKUP(D1838,Categories!$A$2:$B$16,2,FALSE),"Fix the capitals"),"Check the category"))</f>
      </c>
      <c r="I1838" s="6">
        <f>IF(C1838="","",IF(C1838&lt;0,"Refund","Debit"))</f>
      </c>
    </row>
    <row r="1839">
      <c r="A1839" s="4"/>
      <c r="C1839" s="5"/>
      <c r="H1839" s="6">
        <f>IF(D1839="","",IFERROR(IF(EXACT(VLOOKUP(D1839,Categories!$A$2:$A$16,1,FALSE),D1839),VLOOKUP(D1839,Categories!$A$2:$B$16,2,FALSE),"Fix the capitals"),"Check the category"))</f>
      </c>
      <c r="I1839" s="6">
        <f>IF(C1839="","",IF(C1839&lt;0,"Refund","Debit"))</f>
      </c>
    </row>
    <row r="1840">
      <c r="A1840" s="4"/>
      <c r="C1840" s="5"/>
      <c r="H1840" s="6">
        <f>IF(D1840="","",IFERROR(IF(EXACT(VLOOKUP(D1840,Categories!$A$2:$A$16,1,FALSE),D1840),VLOOKUP(D1840,Categories!$A$2:$B$16,2,FALSE),"Fix the capitals"),"Check the category"))</f>
      </c>
      <c r="I1840" s="6">
        <f>IF(C1840="","",IF(C1840&lt;0,"Refund","Debit"))</f>
      </c>
    </row>
    <row r="1841">
      <c r="A1841" s="4"/>
      <c r="C1841" s="5"/>
      <c r="H1841" s="6">
        <f>IF(D1841="","",IFERROR(IF(EXACT(VLOOKUP(D1841,Categories!$A$2:$A$16,1,FALSE),D1841),VLOOKUP(D1841,Categories!$A$2:$B$16,2,FALSE),"Fix the capitals"),"Check the category"))</f>
      </c>
      <c r="I1841" s="6">
        <f>IF(C1841="","",IF(C1841&lt;0,"Refund","Debit"))</f>
      </c>
    </row>
    <row r="1842">
      <c r="A1842" s="4"/>
      <c r="C1842" s="5"/>
      <c r="H1842" s="6">
        <f>IF(D1842="","",IFERROR(IF(EXACT(VLOOKUP(D1842,Categories!$A$2:$A$16,1,FALSE),D1842),VLOOKUP(D1842,Categories!$A$2:$B$16,2,FALSE),"Fix the capitals"),"Check the category"))</f>
      </c>
      <c r="I1842" s="6">
        <f>IF(C1842="","",IF(C1842&lt;0,"Refund","Debit"))</f>
      </c>
    </row>
    <row r="1843">
      <c r="A1843" s="4"/>
      <c r="C1843" s="5"/>
      <c r="H1843" s="6">
        <f>IF(D1843="","",IFERROR(IF(EXACT(VLOOKUP(D1843,Categories!$A$2:$A$16,1,FALSE),D1843),VLOOKUP(D1843,Categories!$A$2:$B$16,2,FALSE),"Fix the capitals"),"Check the category"))</f>
      </c>
      <c r="I1843" s="6">
        <f>IF(C1843="","",IF(C1843&lt;0,"Refund","Debit"))</f>
      </c>
    </row>
    <row r="1844">
      <c r="A1844" s="4"/>
      <c r="C1844" s="5"/>
      <c r="H1844" s="6">
        <f>IF(D1844="","",IFERROR(IF(EXACT(VLOOKUP(D1844,Categories!$A$2:$A$16,1,FALSE),D1844),VLOOKUP(D1844,Categories!$A$2:$B$16,2,FALSE),"Fix the capitals"),"Check the category"))</f>
      </c>
      <c r="I1844" s="6">
        <f>IF(C1844="","",IF(C1844&lt;0,"Refund","Debit"))</f>
      </c>
    </row>
    <row r="1845">
      <c r="A1845" s="4"/>
      <c r="C1845" s="5"/>
      <c r="H1845" s="6">
        <f>IF(D1845="","",IFERROR(IF(EXACT(VLOOKUP(D1845,Categories!$A$2:$A$16,1,FALSE),D1845),VLOOKUP(D1845,Categories!$A$2:$B$16,2,FALSE),"Fix the capitals"),"Check the category"))</f>
      </c>
      <c r="I1845" s="6">
        <f>IF(C1845="","",IF(C1845&lt;0,"Refund","Debit"))</f>
      </c>
    </row>
    <row r="1846">
      <c r="A1846" s="4"/>
      <c r="C1846" s="5"/>
      <c r="H1846" s="6">
        <f>IF(D1846="","",IFERROR(IF(EXACT(VLOOKUP(D1846,Categories!$A$2:$A$16,1,FALSE),D1846),VLOOKUP(D1846,Categories!$A$2:$B$16,2,FALSE),"Fix the capitals"),"Check the category"))</f>
      </c>
      <c r="I1846" s="6">
        <f>IF(C1846="","",IF(C1846&lt;0,"Refund","Debit"))</f>
      </c>
    </row>
    <row r="1847">
      <c r="A1847" s="4"/>
      <c r="C1847" s="5"/>
      <c r="H1847" s="6">
        <f>IF(D1847="","",IFERROR(IF(EXACT(VLOOKUP(D1847,Categories!$A$2:$A$16,1,FALSE),D1847),VLOOKUP(D1847,Categories!$A$2:$B$16,2,FALSE),"Fix the capitals"),"Check the category"))</f>
      </c>
      <c r="I1847" s="6">
        <f>IF(C1847="","",IF(C1847&lt;0,"Refund","Debit"))</f>
      </c>
    </row>
    <row r="1848">
      <c r="A1848" s="4"/>
      <c r="C1848" s="5"/>
      <c r="H1848" s="6">
        <f>IF(D1848="","",IFERROR(IF(EXACT(VLOOKUP(D1848,Categories!$A$2:$A$16,1,FALSE),D1848),VLOOKUP(D1848,Categories!$A$2:$B$16,2,FALSE),"Fix the capitals"),"Check the category"))</f>
      </c>
      <c r="I1848" s="6">
        <f>IF(C1848="","",IF(C1848&lt;0,"Refund","Debit"))</f>
      </c>
    </row>
    <row r="1849">
      <c r="A1849" s="4"/>
      <c r="C1849" s="5"/>
      <c r="H1849" s="6">
        <f>IF(D1849="","",IFERROR(IF(EXACT(VLOOKUP(D1849,Categories!$A$2:$A$16,1,FALSE),D1849),VLOOKUP(D1849,Categories!$A$2:$B$16,2,FALSE),"Fix the capitals"),"Check the category"))</f>
      </c>
      <c r="I1849" s="6">
        <f>IF(C1849="","",IF(C1849&lt;0,"Refund","Debit"))</f>
      </c>
    </row>
    <row r="1850">
      <c r="A1850" s="4"/>
      <c r="C1850" s="5"/>
      <c r="H1850" s="6">
        <f>IF(D1850="","",IFERROR(IF(EXACT(VLOOKUP(D1850,Categories!$A$2:$A$16,1,FALSE),D1850),VLOOKUP(D1850,Categories!$A$2:$B$16,2,FALSE),"Fix the capitals"),"Check the category"))</f>
      </c>
      <c r="I1850" s="6">
        <f>IF(C1850="","",IF(C1850&lt;0,"Refund","Debit"))</f>
      </c>
    </row>
    <row r="1851">
      <c r="A1851" s="4"/>
      <c r="C1851" s="5"/>
      <c r="H1851" s="6">
        <f>IF(D1851="","",IFERROR(IF(EXACT(VLOOKUP(D1851,Categories!$A$2:$A$16,1,FALSE),D1851),VLOOKUP(D1851,Categories!$A$2:$B$16,2,FALSE),"Fix the capitals"),"Check the category"))</f>
      </c>
      <c r="I1851" s="6">
        <f>IF(C1851="","",IF(C1851&lt;0,"Refund","Debit"))</f>
      </c>
    </row>
    <row r="1852">
      <c r="A1852" s="4"/>
      <c r="C1852" s="5"/>
      <c r="H1852" s="6">
        <f>IF(D1852="","",IFERROR(IF(EXACT(VLOOKUP(D1852,Categories!$A$2:$A$16,1,FALSE),D1852),VLOOKUP(D1852,Categories!$A$2:$B$16,2,FALSE),"Fix the capitals"),"Check the category"))</f>
      </c>
      <c r="I1852" s="6">
        <f>IF(C1852="","",IF(C1852&lt;0,"Refund","Debit"))</f>
      </c>
    </row>
    <row r="1853">
      <c r="A1853" s="4"/>
      <c r="C1853" s="5"/>
      <c r="H1853" s="6">
        <f>IF(D1853="","",IFERROR(IF(EXACT(VLOOKUP(D1853,Categories!$A$2:$A$16,1,FALSE),D1853),VLOOKUP(D1853,Categories!$A$2:$B$16,2,FALSE),"Fix the capitals"),"Check the category"))</f>
      </c>
      <c r="I1853" s="6">
        <f>IF(C1853="","",IF(C1853&lt;0,"Refund","Debit"))</f>
      </c>
    </row>
    <row r="1854">
      <c r="A1854" s="4"/>
      <c r="C1854" s="5"/>
      <c r="H1854" s="6">
        <f>IF(D1854="","",IFERROR(IF(EXACT(VLOOKUP(D1854,Categories!$A$2:$A$16,1,FALSE),D1854),VLOOKUP(D1854,Categories!$A$2:$B$16,2,FALSE),"Fix the capitals"),"Check the category"))</f>
      </c>
      <c r="I1854" s="6">
        <f>IF(C1854="","",IF(C1854&lt;0,"Refund","Debit"))</f>
      </c>
    </row>
    <row r="1855">
      <c r="A1855" s="4"/>
      <c r="C1855" s="5"/>
      <c r="H1855" s="6">
        <f>IF(D1855="","",IFERROR(IF(EXACT(VLOOKUP(D1855,Categories!$A$2:$A$16,1,FALSE),D1855),VLOOKUP(D1855,Categories!$A$2:$B$16,2,FALSE),"Fix the capitals"),"Check the category"))</f>
      </c>
      <c r="I1855" s="6">
        <f>IF(C1855="","",IF(C1855&lt;0,"Refund","Debit"))</f>
      </c>
    </row>
    <row r="1856">
      <c r="A1856" s="4"/>
      <c r="C1856" s="5"/>
      <c r="H1856" s="6">
        <f>IF(D1856="","",IFERROR(IF(EXACT(VLOOKUP(D1856,Categories!$A$2:$A$16,1,FALSE),D1856),VLOOKUP(D1856,Categories!$A$2:$B$16,2,FALSE),"Fix the capitals"),"Check the category"))</f>
      </c>
      <c r="I1856" s="6">
        <f>IF(C1856="","",IF(C1856&lt;0,"Refund","Debit"))</f>
      </c>
    </row>
    <row r="1857">
      <c r="A1857" s="4"/>
      <c r="C1857" s="5"/>
      <c r="H1857" s="6">
        <f>IF(D1857="","",IFERROR(IF(EXACT(VLOOKUP(D1857,Categories!$A$2:$A$16,1,FALSE),D1857),VLOOKUP(D1857,Categories!$A$2:$B$16,2,FALSE),"Fix the capitals"),"Check the category"))</f>
      </c>
      <c r="I1857" s="6">
        <f>IF(C1857="","",IF(C1857&lt;0,"Refund","Debit"))</f>
      </c>
    </row>
    <row r="1858">
      <c r="A1858" s="4"/>
      <c r="C1858" s="5"/>
      <c r="H1858" s="6">
        <f>IF(D1858="","",IFERROR(IF(EXACT(VLOOKUP(D1858,Categories!$A$2:$A$16,1,FALSE),D1858),VLOOKUP(D1858,Categories!$A$2:$B$16,2,FALSE),"Fix the capitals"),"Check the category"))</f>
      </c>
      <c r="I1858" s="6">
        <f>IF(C1858="","",IF(C1858&lt;0,"Refund","Debit"))</f>
      </c>
    </row>
    <row r="1859">
      <c r="A1859" s="4"/>
      <c r="C1859" s="5"/>
      <c r="H1859" s="6">
        <f>IF(D1859="","",IFERROR(IF(EXACT(VLOOKUP(D1859,Categories!$A$2:$A$16,1,FALSE),D1859),VLOOKUP(D1859,Categories!$A$2:$B$16,2,FALSE),"Fix the capitals"),"Check the category"))</f>
      </c>
      <c r="I1859" s="6">
        <f>IF(C1859="","",IF(C1859&lt;0,"Refund","Debit"))</f>
      </c>
    </row>
    <row r="1860">
      <c r="A1860" s="4"/>
      <c r="C1860" s="5"/>
      <c r="H1860" s="6">
        <f>IF(D1860="","",IFERROR(IF(EXACT(VLOOKUP(D1860,Categories!$A$2:$A$16,1,FALSE),D1860),VLOOKUP(D1860,Categories!$A$2:$B$16,2,FALSE),"Fix the capitals"),"Check the category"))</f>
      </c>
      <c r="I1860" s="6">
        <f>IF(C1860="","",IF(C1860&lt;0,"Refund","Debit"))</f>
      </c>
    </row>
    <row r="1861">
      <c r="A1861" s="4"/>
      <c r="C1861" s="5"/>
      <c r="H1861" s="6">
        <f>IF(D1861="","",IFERROR(IF(EXACT(VLOOKUP(D1861,Categories!$A$2:$A$16,1,FALSE),D1861),VLOOKUP(D1861,Categories!$A$2:$B$16,2,FALSE),"Fix the capitals"),"Check the category"))</f>
      </c>
      <c r="I1861" s="6">
        <f>IF(C1861="","",IF(C1861&lt;0,"Refund","Debit"))</f>
      </c>
    </row>
    <row r="1862">
      <c r="A1862" s="4"/>
      <c r="C1862" s="5"/>
      <c r="H1862" s="6">
        <f>IF(D1862="","",IFERROR(IF(EXACT(VLOOKUP(D1862,Categories!$A$2:$A$16,1,FALSE),D1862),VLOOKUP(D1862,Categories!$A$2:$B$16,2,FALSE),"Fix the capitals"),"Check the category"))</f>
      </c>
      <c r="I1862" s="6">
        <f>IF(C1862="","",IF(C1862&lt;0,"Refund","Debit"))</f>
      </c>
    </row>
    <row r="1863">
      <c r="A1863" s="4"/>
      <c r="C1863" s="5"/>
      <c r="H1863" s="6">
        <f>IF(D1863="","",IFERROR(IF(EXACT(VLOOKUP(D1863,Categories!$A$2:$A$16,1,FALSE),D1863),VLOOKUP(D1863,Categories!$A$2:$B$16,2,FALSE),"Fix the capitals"),"Check the category"))</f>
      </c>
      <c r="I1863" s="6">
        <f>IF(C1863="","",IF(C1863&lt;0,"Refund","Debit"))</f>
      </c>
    </row>
    <row r="1864">
      <c r="A1864" s="4"/>
      <c r="C1864" s="5"/>
      <c r="H1864" s="6">
        <f>IF(D1864="","",IFERROR(IF(EXACT(VLOOKUP(D1864,Categories!$A$2:$A$16,1,FALSE),D1864),VLOOKUP(D1864,Categories!$A$2:$B$16,2,FALSE),"Fix the capitals"),"Check the category"))</f>
      </c>
      <c r="I1864" s="6">
        <f>IF(C1864="","",IF(C1864&lt;0,"Refund","Debit"))</f>
      </c>
    </row>
    <row r="1865">
      <c r="A1865" s="4"/>
      <c r="C1865" s="5"/>
      <c r="H1865" s="6">
        <f>IF(D1865="","",IFERROR(IF(EXACT(VLOOKUP(D1865,Categories!$A$2:$A$16,1,FALSE),D1865),VLOOKUP(D1865,Categories!$A$2:$B$16,2,FALSE),"Fix the capitals"),"Check the category"))</f>
      </c>
      <c r="I1865" s="6">
        <f>IF(C1865="","",IF(C1865&lt;0,"Refund","Debit"))</f>
      </c>
    </row>
    <row r="1866">
      <c r="A1866" s="4"/>
      <c r="C1866" s="5"/>
      <c r="H1866" s="6">
        <f>IF(D1866="","",IFERROR(IF(EXACT(VLOOKUP(D1866,Categories!$A$2:$A$16,1,FALSE),D1866),VLOOKUP(D1866,Categories!$A$2:$B$16,2,FALSE),"Fix the capitals"),"Check the category"))</f>
      </c>
      <c r="I1866" s="6">
        <f>IF(C1866="","",IF(C1866&lt;0,"Refund","Debit"))</f>
      </c>
    </row>
    <row r="1867">
      <c r="A1867" s="4"/>
      <c r="C1867" s="5"/>
      <c r="H1867" s="6">
        <f>IF(D1867="","",IFERROR(IF(EXACT(VLOOKUP(D1867,Categories!$A$2:$A$16,1,FALSE),D1867),VLOOKUP(D1867,Categories!$A$2:$B$16,2,FALSE),"Fix the capitals"),"Check the category"))</f>
      </c>
      <c r="I1867" s="6">
        <f>IF(C1867="","",IF(C1867&lt;0,"Refund","Debit"))</f>
      </c>
    </row>
    <row r="1868">
      <c r="A1868" s="4"/>
      <c r="C1868" s="5"/>
      <c r="H1868" s="6">
        <f>IF(D1868="","",IFERROR(IF(EXACT(VLOOKUP(D1868,Categories!$A$2:$A$16,1,FALSE),D1868),VLOOKUP(D1868,Categories!$A$2:$B$16,2,FALSE),"Fix the capitals"),"Check the category"))</f>
      </c>
      <c r="I1868" s="6">
        <f>IF(C1868="","",IF(C1868&lt;0,"Refund","Debit"))</f>
      </c>
    </row>
    <row r="1869">
      <c r="A1869" s="4"/>
      <c r="C1869" s="5"/>
      <c r="H1869" s="6">
        <f>IF(D1869="","",IFERROR(IF(EXACT(VLOOKUP(D1869,Categories!$A$2:$A$16,1,FALSE),D1869),VLOOKUP(D1869,Categories!$A$2:$B$16,2,FALSE),"Fix the capitals"),"Check the category"))</f>
      </c>
      <c r="I1869" s="6">
        <f>IF(C1869="","",IF(C1869&lt;0,"Refund","Debit"))</f>
      </c>
    </row>
    <row r="1870">
      <c r="A1870" s="4"/>
      <c r="C1870" s="5"/>
      <c r="H1870" s="6">
        <f>IF(D1870="","",IFERROR(IF(EXACT(VLOOKUP(D1870,Categories!$A$2:$A$16,1,FALSE),D1870),VLOOKUP(D1870,Categories!$A$2:$B$16,2,FALSE),"Fix the capitals"),"Check the category"))</f>
      </c>
      <c r="I1870" s="6">
        <f>IF(C1870="","",IF(C1870&lt;0,"Refund","Debit"))</f>
      </c>
    </row>
    <row r="1871">
      <c r="A1871" s="4"/>
      <c r="C1871" s="5"/>
      <c r="H1871" s="6">
        <f>IF(D1871="","",IFERROR(IF(EXACT(VLOOKUP(D1871,Categories!$A$2:$A$16,1,FALSE),D1871),VLOOKUP(D1871,Categories!$A$2:$B$16,2,FALSE),"Fix the capitals"),"Check the category"))</f>
      </c>
      <c r="I1871" s="6">
        <f>IF(C1871="","",IF(C1871&lt;0,"Refund","Debit"))</f>
      </c>
    </row>
    <row r="1872">
      <c r="A1872" s="4"/>
      <c r="C1872" s="5"/>
      <c r="H1872" s="6">
        <f>IF(D1872="","",IFERROR(IF(EXACT(VLOOKUP(D1872,Categories!$A$2:$A$16,1,FALSE),D1872),VLOOKUP(D1872,Categories!$A$2:$B$16,2,FALSE),"Fix the capitals"),"Check the category"))</f>
      </c>
      <c r="I1872" s="6">
        <f>IF(C1872="","",IF(C1872&lt;0,"Refund","Debit"))</f>
      </c>
    </row>
    <row r="1873">
      <c r="A1873" s="4"/>
      <c r="C1873" s="5"/>
      <c r="H1873" s="6">
        <f>IF(D1873="","",IFERROR(IF(EXACT(VLOOKUP(D1873,Categories!$A$2:$A$16,1,FALSE),D1873),VLOOKUP(D1873,Categories!$A$2:$B$16,2,FALSE),"Fix the capitals"),"Check the category"))</f>
      </c>
      <c r="I1873" s="6">
        <f>IF(C1873="","",IF(C1873&lt;0,"Refund","Debit"))</f>
      </c>
    </row>
    <row r="1874">
      <c r="A1874" s="4"/>
      <c r="C1874" s="5"/>
      <c r="H1874" s="6">
        <f>IF(D1874="","",IFERROR(IF(EXACT(VLOOKUP(D1874,Categories!$A$2:$A$16,1,FALSE),D1874),VLOOKUP(D1874,Categories!$A$2:$B$16,2,FALSE),"Fix the capitals"),"Check the category"))</f>
      </c>
      <c r="I1874" s="6">
        <f>IF(C1874="","",IF(C1874&lt;0,"Refund","Debit"))</f>
      </c>
    </row>
    <row r="1875">
      <c r="A1875" s="4"/>
      <c r="C1875" s="5"/>
      <c r="H1875" s="6">
        <f>IF(D1875="","",IFERROR(IF(EXACT(VLOOKUP(D1875,Categories!$A$2:$A$16,1,FALSE),D1875),VLOOKUP(D1875,Categories!$A$2:$B$16,2,FALSE),"Fix the capitals"),"Check the category"))</f>
      </c>
      <c r="I1875" s="6">
        <f>IF(C1875="","",IF(C1875&lt;0,"Refund","Debit"))</f>
      </c>
    </row>
    <row r="1876">
      <c r="A1876" s="4"/>
      <c r="C1876" s="5"/>
      <c r="H1876" s="6">
        <f>IF(D1876="","",IFERROR(IF(EXACT(VLOOKUP(D1876,Categories!$A$2:$A$16,1,FALSE),D1876),VLOOKUP(D1876,Categories!$A$2:$B$16,2,FALSE),"Fix the capitals"),"Check the category"))</f>
      </c>
      <c r="I1876" s="6">
        <f>IF(C1876="","",IF(C1876&lt;0,"Refund","Debit"))</f>
      </c>
    </row>
    <row r="1877">
      <c r="A1877" s="4"/>
      <c r="C1877" s="5"/>
      <c r="H1877" s="6">
        <f>IF(D1877="","",IFERROR(IF(EXACT(VLOOKUP(D1877,Categories!$A$2:$A$16,1,FALSE),D1877),VLOOKUP(D1877,Categories!$A$2:$B$16,2,FALSE),"Fix the capitals"),"Check the category"))</f>
      </c>
      <c r="I1877" s="6">
        <f>IF(C1877="","",IF(C1877&lt;0,"Refund","Debit"))</f>
      </c>
    </row>
    <row r="1878">
      <c r="A1878" s="4"/>
      <c r="C1878" s="5"/>
      <c r="H1878" s="6">
        <f>IF(D1878="","",IFERROR(IF(EXACT(VLOOKUP(D1878,Categories!$A$2:$A$16,1,FALSE),D1878),VLOOKUP(D1878,Categories!$A$2:$B$16,2,FALSE),"Fix the capitals"),"Check the category"))</f>
      </c>
      <c r="I1878" s="6">
        <f>IF(C1878="","",IF(C1878&lt;0,"Refund","Debit"))</f>
      </c>
    </row>
    <row r="1879">
      <c r="A1879" s="4"/>
      <c r="C1879" s="5"/>
      <c r="H1879" s="6">
        <f>IF(D1879="","",IFERROR(IF(EXACT(VLOOKUP(D1879,Categories!$A$2:$A$16,1,FALSE),D1879),VLOOKUP(D1879,Categories!$A$2:$B$16,2,FALSE),"Fix the capitals"),"Check the category"))</f>
      </c>
      <c r="I1879" s="6">
        <f>IF(C1879="","",IF(C1879&lt;0,"Refund","Debit"))</f>
      </c>
    </row>
    <row r="1880">
      <c r="A1880" s="4"/>
      <c r="C1880" s="5"/>
      <c r="H1880" s="6">
        <f>IF(D1880="","",IFERROR(IF(EXACT(VLOOKUP(D1880,Categories!$A$2:$A$16,1,FALSE),D1880),VLOOKUP(D1880,Categories!$A$2:$B$16,2,FALSE),"Fix the capitals"),"Check the category"))</f>
      </c>
      <c r="I1880" s="6">
        <f>IF(C1880="","",IF(C1880&lt;0,"Refund","Debit"))</f>
      </c>
    </row>
    <row r="1881">
      <c r="A1881" s="4"/>
      <c r="C1881" s="5"/>
      <c r="H1881" s="6">
        <f>IF(D1881="","",IFERROR(IF(EXACT(VLOOKUP(D1881,Categories!$A$2:$A$16,1,FALSE),D1881),VLOOKUP(D1881,Categories!$A$2:$B$16,2,FALSE),"Fix the capitals"),"Check the category"))</f>
      </c>
      <c r="I1881" s="6">
        <f>IF(C1881="","",IF(C1881&lt;0,"Refund","Debit"))</f>
      </c>
    </row>
    <row r="1882">
      <c r="A1882" s="4"/>
      <c r="C1882" s="5"/>
      <c r="H1882" s="6">
        <f>IF(D1882="","",IFERROR(IF(EXACT(VLOOKUP(D1882,Categories!$A$2:$A$16,1,FALSE),D1882),VLOOKUP(D1882,Categories!$A$2:$B$16,2,FALSE),"Fix the capitals"),"Check the category"))</f>
      </c>
      <c r="I1882" s="6">
        <f>IF(C1882="","",IF(C1882&lt;0,"Refund","Debit"))</f>
      </c>
    </row>
    <row r="1883">
      <c r="A1883" s="4"/>
      <c r="C1883" s="5"/>
      <c r="H1883" s="6">
        <f>IF(D1883="","",IFERROR(IF(EXACT(VLOOKUP(D1883,Categories!$A$2:$A$16,1,FALSE),D1883),VLOOKUP(D1883,Categories!$A$2:$B$16,2,FALSE),"Fix the capitals"),"Check the category"))</f>
      </c>
      <c r="I1883" s="6">
        <f>IF(C1883="","",IF(C1883&lt;0,"Refund","Debit"))</f>
      </c>
    </row>
    <row r="1884">
      <c r="A1884" s="4"/>
      <c r="C1884" s="5"/>
      <c r="H1884" s="6">
        <f>IF(D1884="","",IFERROR(IF(EXACT(VLOOKUP(D1884,Categories!$A$2:$A$16,1,FALSE),D1884),VLOOKUP(D1884,Categories!$A$2:$B$16,2,FALSE),"Fix the capitals"),"Check the category"))</f>
      </c>
      <c r="I1884" s="6">
        <f>IF(C1884="","",IF(C1884&lt;0,"Refund","Debit"))</f>
      </c>
    </row>
    <row r="1885">
      <c r="A1885" s="4"/>
      <c r="C1885" s="5"/>
      <c r="H1885" s="6">
        <f>IF(D1885="","",IFERROR(IF(EXACT(VLOOKUP(D1885,Categories!$A$2:$A$16,1,FALSE),D1885),VLOOKUP(D1885,Categories!$A$2:$B$16,2,FALSE),"Fix the capitals"),"Check the category"))</f>
      </c>
      <c r="I1885" s="6">
        <f>IF(C1885="","",IF(C1885&lt;0,"Refund","Debit"))</f>
      </c>
    </row>
    <row r="1886">
      <c r="A1886" s="4"/>
      <c r="C1886" s="5"/>
      <c r="H1886" s="6">
        <f>IF(D1886="","",IFERROR(IF(EXACT(VLOOKUP(D1886,Categories!$A$2:$A$16,1,FALSE),D1886),VLOOKUP(D1886,Categories!$A$2:$B$16,2,FALSE),"Fix the capitals"),"Check the category"))</f>
      </c>
      <c r="I1886" s="6">
        <f>IF(C1886="","",IF(C1886&lt;0,"Refund","Debit"))</f>
      </c>
    </row>
    <row r="1887">
      <c r="A1887" s="4"/>
      <c r="C1887" s="5"/>
      <c r="H1887" s="6">
        <f>IF(D1887="","",IFERROR(IF(EXACT(VLOOKUP(D1887,Categories!$A$2:$A$16,1,FALSE),D1887),VLOOKUP(D1887,Categories!$A$2:$B$16,2,FALSE),"Fix the capitals"),"Check the category"))</f>
      </c>
      <c r="I1887" s="6">
        <f>IF(C1887="","",IF(C1887&lt;0,"Refund","Debit"))</f>
      </c>
    </row>
    <row r="1888">
      <c r="A1888" s="4"/>
      <c r="C1888" s="5"/>
      <c r="H1888" s="6">
        <f>IF(D1888="","",IFERROR(IF(EXACT(VLOOKUP(D1888,Categories!$A$2:$A$16,1,FALSE),D1888),VLOOKUP(D1888,Categories!$A$2:$B$16,2,FALSE),"Fix the capitals"),"Check the category"))</f>
      </c>
      <c r="I1888" s="6">
        <f>IF(C1888="","",IF(C1888&lt;0,"Refund","Debit"))</f>
      </c>
    </row>
    <row r="1889">
      <c r="A1889" s="4"/>
      <c r="C1889" s="5"/>
      <c r="H1889" s="6">
        <f>IF(D1889="","",IFERROR(IF(EXACT(VLOOKUP(D1889,Categories!$A$2:$A$16,1,FALSE),D1889),VLOOKUP(D1889,Categories!$A$2:$B$16,2,FALSE),"Fix the capitals"),"Check the category"))</f>
      </c>
      <c r="I1889" s="6">
        <f>IF(C1889="","",IF(C1889&lt;0,"Refund","Debit"))</f>
      </c>
    </row>
    <row r="1890">
      <c r="A1890" s="4"/>
      <c r="C1890" s="5"/>
      <c r="H1890" s="6">
        <f>IF(D1890="","",IFERROR(IF(EXACT(VLOOKUP(D1890,Categories!$A$2:$A$16,1,FALSE),D1890),VLOOKUP(D1890,Categories!$A$2:$B$16,2,FALSE),"Fix the capitals"),"Check the category"))</f>
      </c>
      <c r="I1890" s="6">
        <f>IF(C1890="","",IF(C1890&lt;0,"Refund","Debit"))</f>
      </c>
    </row>
    <row r="1891">
      <c r="A1891" s="4"/>
      <c r="C1891" s="5"/>
      <c r="H1891" s="6">
        <f>IF(D1891="","",IFERROR(IF(EXACT(VLOOKUP(D1891,Categories!$A$2:$A$16,1,FALSE),D1891),VLOOKUP(D1891,Categories!$A$2:$B$16,2,FALSE),"Fix the capitals"),"Check the category"))</f>
      </c>
      <c r="I1891" s="6">
        <f>IF(C1891="","",IF(C1891&lt;0,"Refund","Debit"))</f>
      </c>
    </row>
    <row r="1892">
      <c r="A1892" s="4"/>
      <c r="C1892" s="5"/>
      <c r="H1892" s="6">
        <f>IF(D1892="","",IFERROR(IF(EXACT(VLOOKUP(D1892,Categories!$A$2:$A$16,1,FALSE),D1892),VLOOKUP(D1892,Categories!$A$2:$B$16,2,FALSE),"Fix the capitals"),"Check the category"))</f>
      </c>
      <c r="I1892" s="6">
        <f>IF(C1892="","",IF(C1892&lt;0,"Refund","Debit"))</f>
      </c>
    </row>
    <row r="1893">
      <c r="A1893" s="4"/>
      <c r="C1893" s="5"/>
      <c r="H1893" s="6">
        <f>IF(D1893="","",IFERROR(IF(EXACT(VLOOKUP(D1893,Categories!$A$2:$A$16,1,FALSE),D1893),VLOOKUP(D1893,Categories!$A$2:$B$16,2,FALSE),"Fix the capitals"),"Check the category"))</f>
      </c>
      <c r="I1893" s="6">
        <f>IF(C1893="","",IF(C1893&lt;0,"Refund","Debit"))</f>
      </c>
    </row>
    <row r="1894">
      <c r="A1894" s="4"/>
      <c r="C1894" s="5"/>
      <c r="H1894" s="6">
        <f>IF(D1894="","",IFERROR(IF(EXACT(VLOOKUP(D1894,Categories!$A$2:$A$16,1,FALSE),D1894),VLOOKUP(D1894,Categories!$A$2:$B$16,2,FALSE),"Fix the capitals"),"Check the category"))</f>
      </c>
      <c r="I1894" s="6">
        <f>IF(C1894="","",IF(C1894&lt;0,"Refund","Debit"))</f>
      </c>
    </row>
    <row r="1895">
      <c r="A1895" s="4"/>
      <c r="C1895" s="5"/>
      <c r="H1895" s="6">
        <f>IF(D1895="","",IFERROR(IF(EXACT(VLOOKUP(D1895,Categories!$A$2:$A$16,1,FALSE),D1895),VLOOKUP(D1895,Categories!$A$2:$B$16,2,FALSE),"Fix the capitals"),"Check the category"))</f>
      </c>
      <c r="I1895" s="6">
        <f>IF(C1895="","",IF(C1895&lt;0,"Refund","Debit"))</f>
      </c>
    </row>
    <row r="1896">
      <c r="A1896" s="4"/>
      <c r="C1896" s="5"/>
      <c r="H1896" s="6">
        <f>IF(D1896="","",IFERROR(IF(EXACT(VLOOKUP(D1896,Categories!$A$2:$A$16,1,FALSE),D1896),VLOOKUP(D1896,Categories!$A$2:$B$16,2,FALSE),"Fix the capitals"),"Check the category"))</f>
      </c>
      <c r="I1896" s="6">
        <f>IF(C1896="","",IF(C1896&lt;0,"Refund","Debit"))</f>
      </c>
    </row>
    <row r="1897">
      <c r="A1897" s="4"/>
      <c r="C1897" s="5"/>
      <c r="H1897" s="6">
        <f>IF(D1897="","",IFERROR(IF(EXACT(VLOOKUP(D1897,Categories!$A$2:$A$16,1,FALSE),D1897),VLOOKUP(D1897,Categories!$A$2:$B$16,2,FALSE),"Fix the capitals"),"Check the category"))</f>
      </c>
      <c r="I1897" s="6">
        <f>IF(C1897="","",IF(C1897&lt;0,"Refund","Debit"))</f>
      </c>
    </row>
    <row r="1898">
      <c r="A1898" s="4"/>
      <c r="C1898" s="5"/>
      <c r="H1898" s="6">
        <f>IF(D1898="","",IFERROR(IF(EXACT(VLOOKUP(D1898,Categories!$A$2:$A$16,1,FALSE),D1898),VLOOKUP(D1898,Categories!$A$2:$B$16,2,FALSE),"Fix the capitals"),"Check the category"))</f>
      </c>
      <c r="I1898" s="6">
        <f>IF(C1898="","",IF(C1898&lt;0,"Refund","Debit"))</f>
      </c>
    </row>
    <row r="1899">
      <c r="A1899" s="4"/>
      <c r="C1899" s="5"/>
      <c r="H1899" s="6">
        <f>IF(D1899="","",IFERROR(IF(EXACT(VLOOKUP(D1899,Categories!$A$2:$A$16,1,FALSE),D1899),VLOOKUP(D1899,Categories!$A$2:$B$16,2,FALSE),"Fix the capitals"),"Check the category"))</f>
      </c>
      <c r="I1899" s="6">
        <f>IF(C1899="","",IF(C1899&lt;0,"Refund","Debit"))</f>
      </c>
    </row>
    <row r="1900">
      <c r="A1900" s="4"/>
      <c r="C1900" s="5"/>
      <c r="H1900" s="6">
        <f>IF(D1900="","",IFERROR(IF(EXACT(VLOOKUP(D1900,Categories!$A$2:$A$16,1,FALSE),D1900),VLOOKUP(D1900,Categories!$A$2:$B$16,2,FALSE),"Fix the capitals"),"Check the category"))</f>
      </c>
      <c r="I1900" s="6">
        <f>IF(C1900="","",IF(C1900&lt;0,"Refund","Debit"))</f>
      </c>
    </row>
    <row r="1901">
      <c r="A1901" s="4"/>
      <c r="C1901" s="5"/>
      <c r="H1901" s="6">
        <f>IF(D1901="","",IFERROR(IF(EXACT(VLOOKUP(D1901,Categories!$A$2:$A$16,1,FALSE),D1901),VLOOKUP(D1901,Categories!$A$2:$B$16,2,FALSE),"Fix the capitals"),"Check the category"))</f>
      </c>
      <c r="I1901" s="6">
        <f>IF(C1901="","",IF(C1901&lt;0,"Refund","Debit"))</f>
      </c>
    </row>
    <row r="1902">
      <c r="A1902" s="4"/>
      <c r="C1902" s="5"/>
      <c r="H1902" s="6">
        <f>IF(D1902="","",IFERROR(IF(EXACT(VLOOKUP(D1902,Categories!$A$2:$A$16,1,FALSE),D1902),VLOOKUP(D1902,Categories!$A$2:$B$16,2,FALSE),"Fix the capitals"),"Check the category"))</f>
      </c>
      <c r="I1902" s="6">
        <f>IF(C1902="","",IF(C1902&lt;0,"Refund","Debit"))</f>
      </c>
    </row>
    <row r="1903">
      <c r="A1903" s="4"/>
      <c r="C1903" s="5"/>
      <c r="H1903" s="6">
        <f>IF(D1903="","",IFERROR(IF(EXACT(VLOOKUP(D1903,Categories!$A$2:$A$16,1,FALSE),D1903),VLOOKUP(D1903,Categories!$A$2:$B$16,2,FALSE),"Fix the capitals"),"Check the category"))</f>
      </c>
      <c r="I1903" s="6">
        <f>IF(C1903="","",IF(C1903&lt;0,"Refund","Debit"))</f>
      </c>
    </row>
    <row r="1904">
      <c r="A1904" s="4"/>
      <c r="C1904" s="5"/>
      <c r="H1904" s="6">
        <f>IF(D1904="","",IFERROR(IF(EXACT(VLOOKUP(D1904,Categories!$A$2:$A$16,1,FALSE),D1904),VLOOKUP(D1904,Categories!$A$2:$B$16,2,FALSE),"Fix the capitals"),"Check the category"))</f>
      </c>
      <c r="I1904" s="6">
        <f>IF(C1904="","",IF(C1904&lt;0,"Refund","Debit"))</f>
      </c>
    </row>
    <row r="1905">
      <c r="A1905" s="4"/>
      <c r="C1905" s="5"/>
      <c r="H1905" s="6">
        <f>IF(D1905="","",IFERROR(IF(EXACT(VLOOKUP(D1905,Categories!$A$2:$A$16,1,FALSE),D1905),VLOOKUP(D1905,Categories!$A$2:$B$16,2,FALSE),"Fix the capitals"),"Check the category"))</f>
      </c>
      <c r="I1905" s="6">
        <f>IF(C1905="","",IF(C1905&lt;0,"Refund","Debit"))</f>
      </c>
    </row>
    <row r="1906">
      <c r="A1906" s="4"/>
      <c r="C1906" s="5"/>
      <c r="H1906" s="6">
        <f>IF(D1906="","",IFERROR(IF(EXACT(VLOOKUP(D1906,Categories!$A$2:$A$16,1,FALSE),D1906),VLOOKUP(D1906,Categories!$A$2:$B$16,2,FALSE),"Fix the capitals"),"Check the category"))</f>
      </c>
      <c r="I1906" s="6">
        <f>IF(C1906="","",IF(C1906&lt;0,"Refund","Debit"))</f>
      </c>
    </row>
    <row r="1907">
      <c r="A1907" s="4"/>
      <c r="C1907" s="5"/>
      <c r="H1907" s="6">
        <f>IF(D1907="","",IFERROR(IF(EXACT(VLOOKUP(D1907,Categories!$A$2:$A$16,1,FALSE),D1907),VLOOKUP(D1907,Categories!$A$2:$B$16,2,FALSE),"Fix the capitals"),"Check the category"))</f>
      </c>
      <c r="I1907" s="6">
        <f>IF(C1907="","",IF(C1907&lt;0,"Refund","Debit"))</f>
      </c>
    </row>
    <row r="1908">
      <c r="A1908" s="4"/>
      <c r="C1908" s="5"/>
      <c r="H1908" s="6">
        <f>IF(D1908="","",IFERROR(IF(EXACT(VLOOKUP(D1908,Categories!$A$2:$A$16,1,FALSE),D1908),VLOOKUP(D1908,Categories!$A$2:$B$16,2,FALSE),"Fix the capitals"),"Check the category"))</f>
      </c>
      <c r="I1908" s="6">
        <f>IF(C1908="","",IF(C1908&lt;0,"Refund","Debit"))</f>
      </c>
    </row>
    <row r="1909">
      <c r="A1909" s="4"/>
      <c r="C1909" s="5"/>
      <c r="H1909" s="6">
        <f>IF(D1909="","",IFERROR(IF(EXACT(VLOOKUP(D1909,Categories!$A$2:$A$16,1,FALSE),D1909),VLOOKUP(D1909,Categories!$A$2:$B$16,2,FALSE),"Fix the capitals"),"Check the category"))</f>
      </c>
      <c r="I1909" s="6">
        <f>IF(C1909="","",IF(C1909&lt;0,"Refund","Debit"))</f>
      </c>
    </row>
    <row r="1910">
      <c r="A1910" s="4"/>
      <c r="C1910" s="5"/>
      <c r="H1910" s="6">
        <f>IF(D1910="","",IFERROR(IF(EXACT(VLOOKUP(D1910,Categories!$A$2:$A$16,1,FALSE),D1910),VLOOKUP(D1910,Categories!$A$2:$B$16,2,FALSE),"Fix the capitals"),"Check the category"))</f>
      </c>
      <c r="I1910" s="6">
        <f>IF(C1910="","",IF(C1910&lt;0,"Refund","Debit"))</f>
      </c>
    </row>
    <row r="1911">
      <c r="A1911" s="4"/>
      <c r="C1911" s="5"/>
      <c r="H1911" s="6">
        <f>IF(D1911="","",IFERROR(IF(EXACT(VLOOKUP(D1911,Categories!$A$2:$A$16,1,FALSE),D1911),VLOOKUP(D1911,Categories!$A$2:$B$16,2,FALSE),"Fix the capitals"),"Check the category"))</f>
      </c>
      <c r="I1911" s="6">
        <f>IF(C1911="","",IF(C1911&lt;0,"Refund","Debit"))</f>
      </c>
    </row>
    <row r="1912">
      <c r="A1912" s="4"/>
      <c r="C1912" s="5"/>
      <c r="H1912" s="6">
        <f>IF(D1912="","",IFERROR(IF(EXACT(VLOOKUP(D1912,Categories!$A$2:$A$16,1,FALSE),D1912),VLOOKUP(D1912,Categories!$A$2:$B$16,2,FALSE),"Fix the capitals"),"Check the category"))</f>
      </c>
      <c r="I1912" s="6">
        <f>IF(C1912="","",IF(C1912&lt;0,"Refund","Debit"))</f>
      </c>
    </row>
    <row r="1913">
      <c r="A1913" s="4"/>
      <c r="C1913" s="5"/>
      <c r="H1913" s="6">
        <f>IF(D1913="","",IFERROR(IF(EXACT(VLOOKUP(D1913,Categories!$A$2:$A$16,1,FALSE),D1913),VLOOKUP(D1913,Categories!$A$2:$B$16,2,FALSE),"Fix the capitals"),"Check the category"))</f>
      </c>
      <c r="I1913" s="6">
        <f>IF(C1913="","",IF(C1913&lt;0,"Refund","Debit"))</f>
      </c>
    </row>
    <row r="1914">
      <c r="A1914" s="4"/>
      <c r="C1914" s="5"/>
      <c r="H1914" s="6">
        <f>IF(D1914="","",IFERROR(IF(EXACT(VLOOKUP(D1914,Categories!$A$2:$A$16,1,FALSE),D1914),VLOOKUP(D1914,Categories!$A$2:$B$16,2,FALSE),"Fix the capitals"),"Check the category"))</f>
      </c>
      <c r="I1914" s="6">
        <f>IF(C1914="","",IF(C1914&lt;0,"Refund","Debit"))</f>
      </c>
    </row>
    <row r="1915">
      <c r="A1915" s="4"/>
      <c r="C1915" s="5"/>
      <c r="H1915" s="6">
        <f>IF(D1915="","",IFERROR(IF(EXACT(VLOOKUP(D1915,Categories!$A$2:$A$16,1,FALSE),D1915),VLOOKUP(D1915,Categories!$A$2:$B$16,2,FALSE),"Fix the capitals"),"Check the category"))</f>
      </c>
      <c r="I1915" s="6">
        <f>IF(C1915="","",IF(C1915&lt;0,"Refund","Debit"))</f>
      </c>
    </row>
    <row r="1916">
      <c r="A1916" s="4"/>
      <c r="C1916" s="5"/>
      <c r="H1916" s="6">
        <f>IF(D1916="","",IFERROR(IF(EXACT(VLOOKUP(D1916,Categories!$A$2:$A$16,1,FALSE),D1916),VLOOKUP(D1916,Categories!$A$2:$B$16,2,FALSE),"Fix the capitals"),"Check the category"))</f>
      </c>
      <c r="I1916" s="6">
        <f>IF(C1916="","",IF(C1916&lt;0,"Refund","Debit"))</f>
      </c>
    </row>
    <row r="1917">
      <c r="A1917" s="4"/>
      <c r="C1917" s="5"/>
      <c r="H1917" s="6">
        <f>IF(D1917="","",IFERROR(IF(EXACT(VLOOKUP(D1917,Categories!$A$2:$A$16,1,FALSE),D1917),VLOOKUP(D1917,Categories!$A$2:$B$16,2,FALSE),"Fix the capitals"),"Check the category"))</f>
      </c>
      <c r="I1917" s="6">
        <f>IF(C1917="","",IF(C1917&lt;0,"Refund","Debit"))</f>
      </c>
    </row>
    <row r="1918">
      <c r="A1918" s="4"/>
      <c r="C1918" s="5"/>
      <c r="H1918" s="6">
        <f>IF(D1918="","",IFERROR(IF(EXACT(VLOOKUP(D1918,Categories!$A$2:$A$16,1,FALSE),D1918),VLOOKUP(D1918,Categories!$A$2:$B$16,2,FALSE),"Fix the capitals"),"Check the category"))</f>
      </c>
      <c r="I1918" s="6">
        <f>IF(C1918="","",IF(C1918&lt;0,"Refund","Debit"))</f>
      </c>
    </row>
    <row r="1919">
      <c r="A1919" s="4"/>
      <c r="C1919" s="5"/>
      <c r="H1919" s="6">
        <f>IF(D1919="","",IFERROR(IF(EXACT(VLOOKUP(D1919,Categories!$A$2:$A$16,1,FALSE),D1919),VLOOKUP(D1919,Categories!$A$2:$B$16,2,FALSE),"Fix the capitals"),"Check the category"))</f>
      </c>
      <c r="I1919" s="6">
        <f>IF(C1919="","",IF(C1919&lt;0,"Refund","Debit"))</f>
      </c>
    </row>
    <row r="1920">
      <c r="A1920" s="4"/>
      <c r="C1920" s="5"/>
      <c r="H1920" s="6">
        <f>IF(D1920="","",IFERROR(IF(EXACT(VLOOKUP(D1920,Categories!$A$2:$A$16,1,FALSE),D1920),VLOOKUP(D1920,Categories!$A$2:$B$16,2,FALSE),"Fix the capitals"),"Check the category"))</f>
      </c>
      <c r="I1920" s="6">
        <f>IF(C1920="","",IF(C1920&lt;0,"Refund","Debit"))</f>
      </c>
    </row>
    <row r="1921">
      <c r="A1921" s="4"/>
      <c r="C1921" s="5"/>
      <c r="H1921" s="6">
        <f>IF(D1921="","",IFERROR(IF(EXACT(VLOOKUP(D1921,Categories!$A$2:$A$16,1,FALSE),D1921),VLOOKUP(D1921,Categories!$A$2:$B$16,2,FALSE),"Fix the capitals"),"Check the category"))</f>
      </c>
      <c r="I1921" s="6">
        <f>IF(C1921="","",IF(C1921&lt;0,"Refund","Debit"))</f>
      </c>
    </row>
    <row r="1922">
      <c r="A1922" s="4"/>
      <c r="C1922" s="5"/>
      <c r="H1922" s="6">
        <f>IF(D1922="","",IFERROR(IF(EXACT(VLOOKUP(D1922,Categories!$A$2:$A$16,1,FALSE),D1922),VLOOKUP(D1922,Categories!$A$2:$B$16,2,FALSE),"Fix the capitals"),"Check the category"))</f>
      </c>
      <c r="I1922" s="6">
        <f>IF(C1922="","",IF(C1922&lt;0,"Refund","Debit"))</f>
      </c>
    </row>
    <row r="1923">
      <c r="A1923" s="4"/>
      <c r="C1923" s="5"/>
      <c r="H1923" s="6">
        <f>IF(D1923="","",IFERROR(IF(EXACT(VLOOKUP(D1923,Categories!$A$2:$A$16,1,FALSE),D1923),VLOOKUP(D1923,Categories!$A$2:$B$16,2,FALSE),"Fix the capitals"),"Check the category"))</f>
      </c>
      <c r="I1923" s="6">
        <f>IF(C1923="","",IF(C1923&lt;0,"Refund","Debit"))</f>
      </c>
    </row>
    <row r="1924">
      <c r="A1924" s="4"/>
      <c r="C1924" s="5"/>
      <c r="H1924" s="6">
        <f>IF(D1924="","",IFERROR(IF(EXACT(VLOOKUP(D1924,Categories!$A$2:$A$16,1,FALSE),D1924),VLOOKUP(D1924,Categories!$A$2:$B$16,2,FALSE),"Fix the capitals"),"Check the category"))</f>
      </c>
      <c r="I1924" s="6">
        <f>IF(C1924="","",IF(C1924&lt;0,"Refund","Debit"))</f>
      </c>
    </row>
    <row r="1925">
      <c r="A1925" s="4"/>
      <c r="C1925" s="5"/>
      <c r="H1925" s="6">
        <f>IF(D1925="","",IFERROR(IF(EXACT(VLOOKUP(D1925,Categories!$A$2:$A$16,1,FALSE),D1925),VLOOKUP(D1925,Categories!$A$2:$B$16,2,FALSE),"Fix the capitals"),"Check the category"))</f>
      </c>
      <c r="I1925" s="6">
        <f>IF(C1925="","",IF(C1925&lt;0,"Refund","Debit"))</f>
      </c>
    </row>
    <row r="1926">
      <c r="A1926" s="4"/>
      <c r="C1926" s="5"/>
      <c r="H1926" s="6">
        <f>IF(D1926="","",IFERROR(IF(EXACT(VLOOKUP(D1926,Categories!$A$2:$A$16,1,FALSE),D1926),VLOOKUP(D1926,Categories!$A$2:$B$16,2,FALSE),"Fix the capitals"),"Check the category"))</f>
      </c>
      <c r="I1926" s="6">
        <f>IF(C1926="","",IF(C1926&lt;0,"Refund","Debit"))</f>
      </c>
    </row>
    <row r="1927">
      <c r="A1927" s="4"/>
      <c r="C1927" s="5"/>
      <c r="H1927" s="6">
        <f>IF(D1927="","",IFERROR(IF(EXACT(VLOOKUP(D1927,Categories!$A$2:$A$16,1,FALSE),D1927),VLOOKUP(D1927,Categories!$A$2:$B$16,2,FALSE),"Fix the capitals"),"Check the category"))</f>
      </c>
      <c r="I1927" s="6">
        <f>IF(C1927="","",IF(C1927&lt;0,"Refund","Debit"))</f>
      </c>
    </row>
    <row r="1928">
      <c r="A1928" s="4"/>
      <c r="C1928" s="5"/>
      <c r="H1928" s="6">
        <f>IF(D1928="","",IFERROR(IF(EXACT(VLOOKUP(D1928,Categories!$A$2:$A$16,1,FALSE),D1928),VLOOKUP(D1928,Categories!$A$2:$B$16,2,FALSE),"Fix the capitals"),"Check the category"))</f>
      </c>
      <c r="I1928" s="6">
        <f>IF(C1928="","",IF(C1928&lt;0,"Refund","Debit"))</f>
      </c>
    </row>
    <row r="1929">
      <c r="A1929" s="4"/>
      <c r="C1929" s="5"/>
      <c r="H1929" s="6">
        <f>IF(D1929="","",IFERROR(IF(EXACT(VLOOKUP(D1929,Categories!$A$2:$A$16,1,FALSE),D1929),VLOOKUP(D1929,Categories!$A$2:$B$16,2,FALSE),"Fix the capitals"),"Check the category"))</f>
      </c>
      <c r="I1929" s="6">
        <f>IF(C1929="","",IF(C1929&lt;0,"Refund","Debit"))</f>
      </c>
    </row>
    <row r="1930">
      <c r="A1930" s="4"/>
      <c r="C1930" s="5"/>
      <c r="H1930" s="6">
        <f>IF(D1930="","",IFERROR(IF(EXACT(VLOOKUP(D1930,Categories!$A$2:$A$16,1,FALSE),D1930),VLOOKUP(D1930,Categories!$A$2:$B$16,2,FALSE),"Fix the capitals"),"Check the category"))</f>
      </c>
      <c r="I1930" s="6">
        <f>IF(C1930="","",IF(C1930&lt;0,"Refund","Debit"))</f>
      </c>
    </row>
    <row r="1931">
      <c r="A1931" s="4"/>
      <c r="C1931" s="5"/>
      <c r="H1931" s="6">
        <f>IF(D1931="","",IFERROR(IF(EXACT(VLOOKUP(D1931,Categories!$A$2:$A$16,1,FALSE),D1931),VLOOKUP(D1931,Categories!$A$2:$B$16,2,FALSE),"Fix the capitals"),"Check the category"))</f>
      </c>
      <c r="I1931" s="6">
        <f>IF(C1931="","",IF(C1931&lt;0,"Refund","Debit"))</f>
      </c>
    </row>
    <row r="1932">
      <c r="A1932" s="4"/>
      <c r="C1932" s="5"/>
      <c r="H1932" s="6">
        <f>IF(D1932="","",IFERROR(IF(EXACT(VLOOKUP(D1932,Categories!$A$2:$A$16,1,FALSE),D1932),VLOOKUP(D1932,Categories!$A$2:$B$16,2,FALSE),"Fix the capitals"),"Check the category"))</f>
      </c>
      <c r="I1932" s="6">
        <f>IF(C1932="","",IF(C1932&lt;0,"Refund","Debit"))</f>
      </c>
    </row>
    <row r="1933">
      <c r="A1933" s="4"/>
      <c r="C1933" s="5"/>
      <c r="H1933" s="6">
        <f>IF(D1933="","",IFERROR(IF(EXACT(VLOOKUP(D1933,Categories!$A$2:$A$16,1,FALSE),D1933),VLOOKUP(D1933,Categories!$A$2:$B$16,2,FALSE),"Fix the capitals"),"Check the category"))</f>
      </c>
      <c r="I1933" s="6">
        <f>IF(C1933="","",IF(C1933&lt;0,"Refund","Debit"))</f>
      </c>
    </row>
    <row r="1934">
      <c r="A1934" s="4"/>
      <c r="C1934" s="5"/>
      <c r="H1934" s="6">
        <f>IF(D1934="","",IFERROR(IF(EXACT(VLOOKUP(D1934,Categories!$A$2:$A$16,1,FALSE),D1934),VLOOKUP(D1934,Categories!$A$2:$B$16,2,FALSE),"Fix the capitals"),"Check the category"))</f>
      </c>
      <c r="I1934" s="6">
        <f>IF(C1934="","",IF(C1934&lt;0,"Refund","Debit"))</f>
      </c>
    </row>
    <row r="1935">
      <c r="A1935" s="4"/>
      <c r="C1935" s="5"/>
      <c r="H1935" s="6">
        <f>IF(D1935="","",IFERROR(IF(EXACT(VLOOKUP(D1935,Categories!$A$2:$A$16,1,FALSE),D1935),VLOOKUP(D1935,Categories!$A$2:$B$16,2,FALSE),"Fix the capitals"),"Check the category"))</f>
      </c>
      <c r="I1935" s="6">
        <f>IF(C1935="","",IF(C1935&lt;0,"Refund","Debit"))</f>
      </c>
    </row>
    <row r="1936">
      <c r="A1936" s="4"/>
      <c r="C1936" s="5"/>
      <c r="H1936" s="6">
        <f>IF(D1936="","",IFERROR(IF(EXACT(VLOOKUP(D1936,Categories!$A$2:$A$16,1,FALSE),D1936),VLOOKUP(D1936,Categories!$A$2:$B$16,2,FALSE),"Fix the capitals"),"Check the category"))</f>
      </c>
      <c r="I1936" s="6">
        <f>IF(C1936="","",IF(C1936&lt;0,"Refund","Debit"))</f>
      </c>
    </row>
    <row r="1937">
      <c r="A1937" s="4"/>
      <c r="C1937" s="5"/>
      <c r="H1937" s="6">
        <f>IF(D1937="","",IFERROR(IF(EXACT(VLOOKUP(D1937,Categories!$A$2:$A$16,1,FALSE),D1937),VLOOKUP(D1937,Categories!$A$2:$B$16,2,FALSE),"Fix the capitals"),"Check the category"))</f>
      </c>
      <c r="I1937" s="6">
        <f>IF(C1937="","",IF(C1937&lt;0,"Refund","Debit"))</f>
      </c>
    </row>
    <row r="1938">
      <c r="A1938" s="4"/>
      <c r="C1938" s="5"/>
      <c r="H1938" s="6">
        <f>IF(D1938="","",IFERROR(IF(EXACT(VLOOKUP(D1938,Categories!$A$2:$A$16,1,FALSE),D1938),VLOOKUP(D1938,Categories!$A$2:$B$16,2,FALSE),"Fix the capitals"),"Check the category"))</f>
      </c>
      <c r="I1938" s="6">
        <f>IF(C1938="","",IF(C1938&lt;0,"Refund","Debit"))</f>
      </c>
    </row>
    <row r="1939">
      <c r="A1939" s="4"/>
      <c r="C1939" s="5"/>
      <c r="H1939" s="6">
        <f>IF(D1939="","",IFERROR(IF(EXACT(VLOOKUP(D1939,Categories!$A$2:$A$16,1,FALSE),D1939),VLOOKUP(D1939,Categories!$A$2:$B$16,2,FALSE),"Fix the capitals"),"Check the category"))</f>
      </c>
      <c r="I1939" s="6">
        <f>IF(C1939="","",IF(C1939&lt;0,"Refund","Debit"))</f>
      </c>
    </row>
    <row r="1940">
      <c r="A1940" s="4"/>
      <c r="C1940" s="5"/>
      <c r="H1940" s="6">
        <f>IF(D1940="","",IFERROR(IF(EXACT(VLOOKUP(D1940,Categories!$A$2:$A$16,1,FALSE),D1940),VLOOKUP(D1940,Categories!$A$2:$B$16,2,FALSE),"Fix the capitals"),"Check the category"))</f>
      </c>
      <c r="I1940" s="6">
        <f>IF(C1940="","",IF(C1940&lt;0,"Refund","Debit"))</f>
      </c>
    </row>
    <row r="1941">
      <c r="A1941" s="4"/>
      <c r="C1941" s="5"/>
      <c r="H1941" s="6">
        <f>IF(D1941="","",IFERROR(IF(EXACT(VLOOKUP(D1941,Categories!$A$2:$A$16,1,FALSE),D1941),VLOOKUP(D1941,Categories!$A$2:$B$16,2,FALSE),"Fix the capitals"),"Check the category"))</f>
      </c>
      <c r="I1941" s="6">
        <f>IF(C1941="","",IF(C1941&lt;0,"Refund","Debit"))</f>
      </c>
    </row>
    <row r="1942">
      <c r="A1942" s="4"/>
      <c r="C1942" s="5"/>
      <c r="H1942" s="6">
        <f>IF(D1942="","",IFERROR(IF(EXACT(VLOOKUP(D1942,Categories!$A$2:$A$16,1,FALSE),D1942),VLOOKUP(D1942,Categories!$A$2:$B$16,2,FALSE),"Fix the capitals"),"Check the category"))</f>
      </c>
      <c r="I1942" s="6">
        <f>IF(C1942="","",IF(C1942&lt;0,"Refund","Debit"))</f>
      </c>
    </row>
    <row r="1943">
      <c r="A1943" s="4"/>
      <c r="C1943" s="5"/>
      <c r="H1943" s="6">
        <f>IF(D1943="","",IFERROR(IF(EXACT(VLOOKUP(D1943,Categories!$A$2:$A$16,1,FALSE),D1943),VLOOKUP(D1943,Categories!$A$2:$B$16,2,FALSE),"Fix the capitals"),"Check the category"))</f>
      </c>
      <c r="I1943" s="6">
        <f>IF(C1943="","",IF(C1943&lt;0,"Refund","Debit"))</f>
      </c>
    </row>
    <row r="1944">
      <c r="A1944" s="4"/>
      <c r="C1944" s="5"/>
      <c r="H1944" s="6">
        <f>IF(D1944="","",IFERROR(IF(EXACT(VLOOKUP(D1944,Categories!$A$2:$A$16,1,FALSE),D1944),VLOOKUP(D1944,Categories!$A$2:$B$16,2,FALSE),"Fix the capitals"),"Check the category"))</f>
      </c>
      <c r="I1944" s="6">
        <f>IF(C1944="","",IF(C1944&lt;0,"Refund","Debit"))</f>
      </c>
    </row>
    <row r="1945">
      <c r="A1945" s="4"/>
      <c r="C1945" s="5"/>
      <c r="H1945" s="6">
        <f>IF(D1945="","",IFERROR(IF(EXACT(VLOOKUP(D1945,Categories!$A$2:$A$16,1,FALSE),D1945),VLOOKUP(D1945,Categories!$A$2:$B$16,2,FALSE),"Fix the capitals"),"Check the category"))</f>
      </c>
      <c r="I1945" s="6">
        <f>IF(C1945="","",IF(C1945&lt;0,"Refund","Debit"))</f>
      </c>
    </row>
    <row r="1946">
      <c r="A1946" s="4"/>
      <c r="C1946" s="5"/>
      <c r="H1946" s="6">
        <f>IF(D1946="","",IFERROR(IF(EXACT(VLOOKUP(D1946,Categories!$A$2:$A$16,1,FALSE),D1946),VLOOKUP(D1946,Categories!$A$2:$B$16,2,FALSE),"Fix the capitals"),"Check the category"))</f>
      </c>
      <c r="I1946" s="6">
        <f>IF(C1946="","",IF(C1946&lt;0,"Refund","Debit"))</f>
      </c>
    </row>
    <row r="1947">
      <c r="A1947" s="4"/>
      <c r="C1947" s="5"/>
      <c r="H1947" s="6">
        <f>IF(D1947="","",IFERROR(IF(EXACT(VLOOKUP(D1947,Categories!$A$2:$A$16,1,FALSE),D1947),VLOOKUP(D1947,Categories!$A$2:$B$16,2,FALSE),"Fix the capitals"),"Check the category"))</f>
      </c>
      <c r="I1947" s="6">
        <f>IF(C1947="","",IF(C1947&lt;0,"Refund","Debit"))</f>
      </c>
    </row>
    <row r="1948">
      <c r="A1948" s="4"/>
      <c r="C1948" s="5"/>
      <c r="H1948" s="6">
        <f>IF(D1948="","",IFERROR(IF(EXACT(VLOOKUP(D1948,Categories!$A$2:$A$16,1,FALSE),D1948),VLOOKUP(D1948,Categories!$A$2:$B$16,2,FALSE),"Fix the capitals"),"Check the category"))</f>
      </c>
      <c r="I1948" s="6">
        <f>IF(C1948="","",IF(C1948&lt;0,"Refund","Debit"))</f>
      </c>
    </row>
    <row r="1949">
      <c r="A1949" s="4"/>
      <c r="C1949" s="5"/>
      <c r="H1949" s="6">
        <f>IF(D1949="","",IFERROR(IF(EXACT(VLOOKUP(D1949,Categories!$A$2:$A$16,1,FALSE),D1949),VLOOKUP(D1949,Categories!$A$2:$B$16,2,FALSE),"Fix the capitals"),"Check the category"))</f>
      </c>
      <c r="I1949" s="6">
        <f>IF(C1949="","",IF(C1949&lt;0,"Refund","Debit"))</f>
      </c>
    </row>
    <row r="1950">
      <c r="A1950" s="4"/>
      <c r="C1950" s="5"/>
      <c r="H1950" s="6">
        <f>IF(D1950="","",IFERROR(IF(EXACT(VLOOKUP(D1950,Categories!$A$2:$A$16,1,FALSE),D1950),VLOOKUP(D1950,Categories!$A$2:$B$16,2,FALSE),"Fix the capitals"),"Check the category"))</f>
      </c>
      <c r="I1950" s="6">
        <f>IF(C1950="","",IF(C1950&lt;0,"Refund","Debit"))</f>
      </c>
    </row>
    <row r="1951">
      <c r="A1951" s="4"/>
      <c r="C1951" s="5"/>
      <c r="H1951" s="6">
        <f>IF(D1951="","",IFERROR(IF(EXACT(VLOOKUP(D1951,Categories!$A$2:$A$16,1,FALSE),D1951),VLOOKUP(D1951,Categories!$A$2:$B$16,2,FALSE),"Fix the capitals"),"Check the category"))</f>
      </c>
      <c r="I1951" s="6">
        <f>IF(C1951="","",IF(C1951&lt;0,"Refund","Debit"))</f>
      </c>
    </row>
    <row r="1952">
      <c r="A1952" s="4"/>
      <c r="C1952" s="5"/>
      <c r="H1952" s="6">
        <f>IF(D1952="","",IFERROR(IF(EXACT(VLOOKUP(D1952,Categories!$A$2:$A$16,1,FALSE),D1952),VLOOKUP(D1952,Categories!$A$2:$B$16,2,FALSE),"Fix the capitals"),"Check the category"))</f>
      </c>
      <c r="I1952" s="6">
        <f>IF(C1952="","",IF(C1952&lt;0,"Refund","Debit"))</f>
      </c>
    </row>
    <row r="1953">
      <c r="A1953" s="4"/>
      <c r="C1953" s="5"/>
      <c r="H1953" s="6">
        <f>IF(D1953="","",IFERROR(IF(EXACT(VLOOKUP(D1953,Categories!$A$2:$A$16,1,FALSE),D1953),VLOOKUP(D1953,Categories!$A$2:$B$16,2,FALSE),"Fix the capitals"),"Check the category"))</f>
      </c>
      <c r="I1953" s="6">
        <f>IF(C1953="","",IF(C1953&lt;0,"Refund","Debit"))</f>
      </c>
    </row>
    <row r="1954">
      <c r="A1954" s="4"/>
      <c r="C1954" s="5"/>
      <c r="H1954" s="6">
        <f>IF(D1954="","",IFERROR(IF(EXACT(VLOOKUP(D1954,Categories!$A$2:$A$16,1,FALSE),D1954),VLOOKUP(D1954,Categories!$A$2:$B$16,2,FALSE),"Fix the capitals"),"Check the category"))</f>
      </c>
      <c r="I1954" s="6">
        <f>IF(C1954="","",IF(C1954&lt;0,"Refund","Debit"))</f>
      </c>
    </row>
    <row r="1955">
      <c r="A1955" s="4"/>
      <c r="C1955" s="5"/>
      <c r="H1955" s="6">
        <f>IF(D1955="","",IFERROR(IF(EXACT(VLOOKUP(D1955,Categories!$A$2:$A$16,1,FALSE),D1955),VLOOKUP(D1955,Categories!$A$2:$B$16,2,FALSE),"Fix the capitals"),"Check the category"))</f>
      </c>
      <c r="I1955" s="6">
        <f>IF(C1955="","",IF(C1955&lt;0,"Refund","Debit"))</f>
      </c>
    </row>
    <row r="1956">
      <c r="A1956" s="4"/>
      <c r="C1956" s="5"/>
      <c r="H1956" s="6">
        <f>IF(D1956="","",IFERROR(IF(EXACT(VLOOKUP(D1956,Categories!$A$2:$A$16,1,FALSE),D1956),VLOOKUP(D1956,Categories!$A$2:$B$16,2,FALSE),"Fix the capitals"),"Check the category"))</f>
      </c>
      <c r="I1956" s="6">
        <f>IF(C1956="","",IF(C1956&lt;0,"Refund","Debit"))</f>
      </c>
    </row>
    <row r="1957">
      <c r="A1957" s="4"/>
      <c r="C1957" s="5"/>
      <c r="H1957" s="6">
        <f>IF(D1957="","",IFERROR(IF(EXACT(VLOOKUP(D1957,Categories!$A$2:$A$16,1,FALSE),D1957),VLOOKUP(D1957,Categories!$A$2:$B$16,2,FALSE),"Fix the capitals"),"Check the category"))</f>
      </c>
      <c r="I1957" s="6">
        <f>IF(C1957="","",IF(C1957&lt;0,"Refund","Debit"))</f>
      </c>
    </row>
    <row r="1958">
      <c r="A1958" s="4"/>
      <c r="C1958" s="5"/>
      <c r="H1958" s="6">
        <f>IF(D1958="","",IFERROR(IF(EXACT(VLOOKUP(D1958,Categories!$A$2:$A$16,1,FALSE),D1958),VLOOKUP(D1958,Categories!$A$2:$B$16,2,FALSE),"Fix the capitals"),"Check the category"))</f>
      </c>
      <c r="I1958" s="6">
        <f>IF(C1958="","",IF(C1958&lt;0,"Refund","Debit"))</f>
      </c>
    </row>
    <row r="1959">
      <c r="A1959" s="4"/>
      <c r="C1959" s="5"/>
      <c r="H1959" s="6">
        <f>IF(D1959="","",IFERROR(IF(EXACT(VLOOKUP(D1959,Categories!$A$2:$A$16,1,FALSE),D1959),VLOOKUP(D1959,Categories!$A$2:$B$16,2,FALSE),"Fix the capitals"),"Check the category"))</f>
      </c>
      <c r="I1959" s="6">
        <f>IF(C1959="","",IF(C1959&lt;0,"Refund","Debit"))</f>
      </c>
    </row>
    <row r="1960">
      <c r="A1960" s="4"/>
      <c r="C1960" s="5"/>
      <c r="H1960" s="6">
        <f>IF(D1960="","",IFERROR(IF(EXACT(VLOOKUP(D1960,Categories!$A$2:$A$16,1,FALSE),D1960),VLOOKUP(D1960,Categories!$A$2:$B$16,2,FALSE),"Fix the capitals"),"Check the category"))</f>
      </c>
      <c r="I1960" s="6">
        <f>IF(C1960="","",IF(C1960&lt;0,"Refund","Debit"))</f>
      </c>
    </row>
    <row r="1961">
      <c r="A1961" s="4"/>
      <c r="C1961" s="5"/>
      <c r="H1961" s="6">
        <f>IF(D1961="","",IFERROR(IF(EXACT(VLOOKUP(D1961,Categories!$A$2:$A$16,1,FALSE),D1961),VLOOKUP(D1961,Categories!$A$2:$B$16,2,FALSE),"Fix the capitals"),"Check the category"))</f>
      </c>
      <c r="I1961" s="6">
        <f>IF(C1961="","",IF(C1961&lt;0,"Refund","Debit"))</f>
      </c>
    </row>
    <row r="1962">
      <c r="A1962" s="4"/>
      <c r="C1962" s="5"/>
      <c r="H1962" s="6">
        <f>IF(D1962="","",IFERROR(IF(EXACT(VLOOKUP(D1962,Categories!$A$2:$A$16,1,FALSE),D1962),VLOOKUP(D1962,Categories!$A$2:$B$16,2,FALSE),"Fix the capitals"),"Check the category"))</f>
      </c>
      <c r="I1962" s="6">
        <f>IF(C1962="","",IF(C1962&lt;0,"Refund","Debit"))</f>
      </c>
    </row>
    <row r="1963">
      <c r="A1963" s="4"/>
      <c r="C1963" s="5"/>
      <c r="H1963" s="6">
        <f>IF(D1963="","",IFERROR(IF(EXACT(VLOOKUP(D1963,Categories!$A$2:$A$16,1,FALSE),D1963),VLOOKUP(D1963,Categories!$A$2:$B$16,2,FALSE),"Fix the capitals"),"Check the category"))</f>
      </c>
      <c r="I1963" s="6">
        <f>IF(C1963="","",IF(C1963&lt;0,"Refund","Debit"))</f>
      </c>
    </row>
    <row r="1964">
      <c r="A1964" s="4"/>
      <c r="C1964" s="5"/>
      <c r="H1964" s="6">
        <f>IF(D1964="","",IFERROR(IF(EXACT(VLOOKUP(D1964,Categories!$A$2:$A$16,1,FALSE),D1964),VLOOKUP(D1964,Categories!$A$2:$B$16,2,FALSE),"Fix the capitals"),"Check the category"))</f>
      </c>
      <c r="I1964" s="6">
        <f>IF(C1964="","",IF(C1964&lt;0,"Refund","Debit"))</f>
      </c>
    </row>
    <row r="1965">
      <c r="A1965" s="4"/>
      <c r="C1965" s="5"/>
      <c r="H1965" s="6">
        <f>IF(D1965="","",IFERROR(IF(EXACT(VLOOKUP(D1965,Categories!$A$2:$A$16,1,FALSE),D1965),VLOOKUP(D1965,Categories!$A$2:$B$16,2,FALSE),"Fix the capitals"),"Check the category"))</f>
      </c>
      <c r="I1965" s="6">
        <f>IF(C1965="","",IF(C1965&lt;0,"Refund","Debit"))</f>
      </c>
    </row>
    <row r="1966">
      <c r="A1966" s="4"/>
      <c r="C1966" s="5"/>
      <c r="H1966" s="6">
        <f>IF(D1966="","",IFERROR(IF(EXACT(VLOOKUP(D1966,Categories!$A$2:$A$16,1,FALSE),D1966),VLOOKUP(D1966,Categories!$A$2:$B$16,2,FALSE),"Fix the capitals"),"Check the category"))</f>
      </c>
      <c r="I1966" s="6">
        <f>IF(C1966="","",IF(C1966&lt;0,"Refund","Debit"))</f>
      </c>
    </row>
    <row r="1967">
      <c r="A1967" s="4"/>
      <c r="C1967" s="5"/>
      <c r="H1967" s="6">
        <f>IF(D1967="","",IFERROR(IF(EXACT(VLOOKUP(D1967,Categories!$A$2:$A$16,1,FALSE),D1967),VLOOKUP(D1967,Categories!$A$2:$B$16,2,FALSE),"Fix the capitals"),"Check the category"))</f>
      </c>
      <c r="I1967" s="6">
        <f>IF(C1967="","",IF(C1967&lt;0,"Refund","Debit"))</f>
      </c>
    </row>
    <row r="1968">
      <c r="A1968" s="4"/>
      <c r="C1968" s="5"/>
      <c r="H1968" s="6">
        <f>IF(D1968="","",IFERROR(IF(EXACT(VLOOKUP(D1968,Categories!$A$2:$A$16,1,FALSE),D1968),VLOOKUP(D1968,Categories!$A$2:$B$16,2,FALSE),"Fix the capitals"),"Check the category"))</f>
      </c>
      <c r="I1968" s="6">
        <f>IF(C1968="","",IF(C1968&lt;0,"Refund","Debit"))</f>
      </c>
    </row>
    <row r="1969">
      <c r="A1969" s="4"/>
      <c r="C1969" s="5"/>
      <c r="H1969" s="6">
        <f>IF(D1969="","",IFERROR(IF(EXACT(VLOOKUP(D1969,Categories!$A$2:$A$16,1,FALSE),D1969),VLOOKUP(D1969,Categories!$A$2:$B$16,2,FALSE),"Fix the capitals"),"Check the category"))</f>
      </c>
      <c r="I1969" s="6">
        <f>IF(C1969="","",IF(C1969&lt;0,"Refund","Debit"))</f>
      </c>
    </row>
    <row r="1970">
      <c r="A1970" s="4"/>
      <c r="C1970" s="5"/>
      <c r="H1970" s="6">
        <f>IF(D1970="","",IFERROR(IF(EXACT(VLOOKUP(D1970,Categories!$A$2:$A$16,1,FALSE),D1970),VLOOKUP(D1970,Categories!$A$2:$B$16,2,FALSE),"Fix the capitals"),"Check the category"))</f>
      </c>
      <c r="I1970" s="6">
        <f>IF(C1970="","",IF(C1970&lt;0,"Refund","Debit"))</f>
      </c>
    </row>
    <row r="1971">
      <c r="A1971" s="4"/>
      <c r="C1971" s="5"/>
      <c r="H1971" s="6">
        <f>IF(D1971="","",IFERROR(IF(EXACT(VLOOKUP(D1971,Categories!$A$2:$A$16,1,FALSE),D1971),VLOOKUP(D1971,Categories!$A$2:$B$16,2,FALSE),"Fix the capitals"),"Check the category"))</f>
      </c>
      <c r="I1971" s="6">
        <f>IF(C1971="","",IF(C1971&lt;0,"Refund","Debit"))</f>
      </c>
    </row>
    <row r="1972">
      <c r="A1972" s="4"/>
      <c r="C1972" s="5"/>
      <c r="H1972" s="6">
        <f>IF(D1972="","",IFERROR(IF(EXACT(VLOOKUP(D1972,Categories!$A$2:$A$16,1,FALSE),D1972),VLOOKUP(D1972,Categories!$A$2:$B$16,2,FALSE),"Fix the capitals"),"Check the category"))</f>
      </c>
      <c r="I1972" s="6">
        <f>IF(C1972="","",IF(C1972&lt;0,"Refund","Debit"))</f>
      </c>
    </row>
    <row r="1973">
      <c r="A1973" s="4"/>
      <c r="C1973" s="5"/>
      <c r="H1973" s="6">
        <f>IF(D1973="","",IFERROR(IF(EXACT(VLOOKUP(D1973,Categories!$A$2:$A$16,1,FALSE),D1973),VLOOKUP(D1973,Categories!$A$2:$B$16,2,FALSE),"Fix the capitals"),"Check the category"))</f>
      </c>
      <c r="I1973" s="6">
        <f>IF(C1973="","",IF(C1973&lt;0,"Refund","Debit"))</f>
      </c>
    </row>
    <row r="1974">
      <c r="A1974" s="4"/>
      <c r="C1974" s="5"/>
      <c r="H1974" s="6">
        <f>IF(D1974="","",IFERROR(IF(EXACT(VLOOKUP(D1974,Categories!$A$2:$A$16,1,FALSE),D1974),VLOOKUP(D1974,Categories!$A$2:$B$16,2,FALSE),"Fix the capitals"),"Check the category"))</f>
      </c>
      <c r="I1974" s="6">
        <f>IF(C1974="","",IF(C1974&lt;0,"Refund","Debit"))</f>
      </c>
    </row>
    <row r="1975">
      <c r="A1975" s="4"/>
      <c r="C1975" s="5"/>
      <c r="H1975" s="6">
        <f>IF(D1975="","",IFERROR(IF(EXACT(VLOOKUP(D1975,Categories!$A$2:$A$16,1,FALSE),D1975),VLOOKUP(D1975,Categories!$A$2:$B$16,2,FALSE),"Fix the capitals"),"Check the category"))</f>
      </c>
      <c r="I1975" s="6">
        <f>IF(C1975="","",IF(C1975&lt;0,"Refund","Debit"))</f>
      </c>
    </row>
    <row r="1976">
      <c r="A1976" s="4"/>
      <c r="C1976" s="5"/>
      <c r="H1976" s="6">
        <f>IF(D1976="","",IFERROR(IF(EXACT(VLOOKUP(D1976,Categories!$A$2:$A$16,1,FALSE),D1976),VLOOKUP(D1976,Categories!$A$2:$B$16,2,FALSE),"Fix the capitals"),"Check the category"))</f>
      </c>
      <c r="I1976" s="6">
        <f>IF(C1976="","",IF(C1976&lt;0,"Refund","Debit"))</f>
      </c>
    </row>
    <row r="1977">
      <c r="A1977" s="4"/>
      <c r="C1977" s="5"/>
      <c r="H1977" s="6">
        <f>IF(D1977="","",IFERROR(IF(EXACT(VLOOKUP(D1977,Categories!$A$2:$A$16,1,FALSE),D1977),VLOOKUP(D1977,Categories!$A$2:$B$16,2,FALSE),"Fix the capitals"),"Check the category"))</f>
      </c>
      <c r="I1977" s="6">
        <f>IF(C1977="","",IF(C1977&lt;0,"Refund","Debit"))</f>
      </c>
    </row>
    <row r="1978">
      <c r="A1978" s="4"/>
      <c r="C1978" s="5"/>
      <c r="H1978" s="6">
        <f>IF(D1978="","",IFERROR(IF(EXACT(VLOOKUP(D1978,Categories!$A$2:$A$16,1,FALSE),D1978),VLOOKUP(D1978,Categories!$A$2:$B$16,2,FALSE),"Fix the capitals"),"Check the category"))</f>
      </c>
      <c r="I1978" s="6">
        <f>IF(C1978="","",IF(C1978&lt;0,"Refund","Debit"))</f>
      </c>
    </row>
    <row r="1979">
      <c r="A1979" s="4"/>
      <c r="C1979" s="5"/>
      <c r="H1979" s="6">
        <f>IF(D1979="","",IFERROR(IF(EXACT(VLOOKUP(D1979,Categories!$A$2:$A$16,1,FALSE),D1979),VLOOKUP(D1979,Categories!$A$2:$B$16,2,FALSE),"Fix the capitals"),"Check the category"))</f>
      </c>
      <c r="I1979" s="6">
        <f>IF(C1979="","",IF(C1979&lt;0,"Refund","Debit"))</f>
      </c>
    </row>
    <row r="1980">
      <c r="A1980" s="4"/>
      <c r="C1980" s="5"/>
      <c r="H1980" s="6">
        <f>IF(D1980="","",IFERROR(IF(EXACT(VLOOKUP(D1980,Categories!$A$2:$A$16,1,FALSE),D1980),VLOOKUP(D1980,Categories!$A$2:$B$16,2,FALSE),"Fix the capitals"),"Check the category"))</f>
      </c>
      <c r="I1980" s="6">
        <f>IF(C1980="","",IF(C1980&lt;0,"Refund","Debit"))</f>
      </c>
    </row>
    <row r="1981">
      <c r="A1981" s="4"/>
      <c r="C1981" s="5"/>
      <c r="H1981" s="6">
        <f>IF(D1981="","",IFERROR(IF(EXACT(VLOOKUP(D1981,Categories!$A$2:$A$16,1,FALSE),D1981),VLOOKUP(D1981,Categories!$A$2:$B$16,2,FALSE),"Fix the capitals"),"Check the category"))</f>
      </c>
      <c r="I1981" s="6">
        <f>IF(C1981="","",IF(C1981&lt;0,"Refund","Debit"))</f>
      </c>
    </row>
    <row r="1982">
      <c r="A1982" s="4"/>
      <c r="C1982" s="5"/>
      <c r="H1982" s="6">
        <f>IF(D1982="","",IFERROR(IF(EXACT(VLOOKUP(D1982,Categories!$A$2:$A$16,1,FALSE),D1982),VLOOKUP(D1982,Categories!$A$2:$B$16,2,FALSE),"Fix the capitals"),"Check the category"))</f>
      </c>
      <c r="I1982" s="6">
        <f>IF(C1982="","",IF(C1982&lt;0,"Refund","Debit"))</f>
      </c>
    </row>
    <row r="1983">
      <c r="A1983" s="4"/>
      <c r="C1983" s="5"/>
      <c r="H1983" s="6">
        <f>IF(D1983="","",IFERROR(IF(EXACT(VLOOKUP(D1983,Categories!$A$2:$A$16,1,FALSE),D1983),VLOOKUP(D1983,Categories!$A$2:$B$16,2,FALSE),"Fix the capitals"),"Check the category"))</f>
      </c>
      <c r="I1983" s="6">
        <f>IF(C1983="","",IF(C1983&lt;0,"Refund","Debit"))</f>
      </c>
    </row>
    <row r="1984">
      <c r="A1984" s="4"/>
      <c r="C1984" s="5"/>
      <c r="H1984" s="6">
        <f>IF(D1984="","",IFERROR(IF(EXACT(VLOOKUP(D1984,Categories!$A$2:$A$16,1,FALSE),D1984),VLOOKUP(D1984,Categories!$A$2:$B$16,2,FALSE),"Fix the capitals"),"Check the category"))</f>
      </c>
      <c r="I1984" s="6">
        <f>IF(C1984="","",IF(C1984&lt;0,"Refund","Debit"))</f>
      </c>
    </row>
    <row r="1985">
      <c r="A1985" s="4"/>
      <c r="C1985" s="5"/>
      <c r="H1985" s="6">
        <f>IF(D1985="","",IFERROR(IF(EXACT(VLOOKUP(D1985,Categories!$A$2:$A$16,1,FALSE),D1985),VLOOKUP(D1985,Categories!$A$2:$B$16,2,FALSE),"Fix the capitals"),"Check the category"))</f>
      </c>
      <c r="I1985" s="6">
        <f>IF(C1985="","",IF(C1985&lt;0,"Refund","Debit"))</f>
      </c>
    </row>
    <row r="1986">
      <c r="A1986" s="4"/>
      <c r="C1986" s="5"/>
      <c r="H1986" s="6">
        <f>IF(D1986="","",IFERROR(IF(EXACT(VLOOKUP(D1986,Categories!$A$2:$A$16,1,FALSE),D1986),VLOOKUP(D1986,Categories!$A$2:$B$16,2,FALSE),"Fix the capitals"),"Check the category"))</f>
      </c>
      <c r="I1986" s="6">
        <f>IF(C1986="","",IF(C1986&lt;0,"Refund","Debit"))</f>
      </c>
    </row>
    <row r="1987">
      <c r="A1987" s="4"/>
      <c r="C1987" s="5"/>
      <c r="H1987" s="6">
        <f>IF(D1987="","",IFERROR(IF(EXACT(VLOOKUP(D1987,Categories!$A$2:$A$16,1,FALSE),D1987),VLOOKUP(D1987,Categories!$A$2:$B$16,2,FALSE),"Fix the capitals"),"Check the category"))</f>
      </c>
      <c r="I1987" s="6">
        <f>IF(C1987="","",IF(C1987&lt;0,"Refund","Debit"))</f>
      </c>
    </row>
    <row r="1988">
      <c r="A1988" s="4"/>
      <c r="C1988" s="5"/>
      <c r="H1988" s="6">
        <f>IF(D1988="","",IFERROR(IF(EXACT(VLOOKUP(D1988,Categories!$A$2:$A$16,1,FALSE),D1988),VLOOKUP(D1988,Categories!$A$2:$B$16,2,FALSE),"Fix the capitals"),"Check the category"))</f>
      </c>
      <c r="I1988" s="6">
        <f>IF(C1988="","",IF(C1988&lt;0,"Refund","Debit"))</f>
      </c>
    </row>
    <row r="1989">
      <c r="A1989" s="4"/>
      <c r="C1989" s="5"/>
      <c r="H1989" s="6">
        <f>IF(D1989="","",IFERROR(IF(EXACT(VLOOKUP(D1989,Categories!$A$2:$A$16,1,FALSE),D1989),VLOOKUP(D1989,Categories!$A$2:$B$16,2,FALSE),"Fix the capitals"),"Check the category"))</f>
      </c>
      <c r="I1989" s="6">
        <f>IF(C1989="","",IF(C1989&lt;0,"Refund","Debit"))</f>
      </c>
    </row>
    <row r="1990">
      <c r="A1990" s="4"/>
      <c r="C1990" s="5"/>
      <c r="H1990" s="6">
        <f>IF(D1990="","",IFERROR(IF(EXACT(VLOOKUP(D1990,Categories!$A$2:$A$16,1,FALSE),D1990),VLOOKUP(D1990,Categories!$A$2:$B$16,2,FALSE),"Fix the capitals"),"Check the category"))</f>
      </c>
      <c r="I1990" s="6">
        <f>IF(C1990="","",IF(C1990&lt;0,"Refund","Debit"))</f>
      </c>
    </row>
    <row r="1991">
      <c r="A1991" s="4"/>
      <c r="C1991" s="5"/>
      <c r="H1991" s="6">
        <f>IF(D1991="","",IFERROR(IF(EXACT(VLOOKUP(D1991,Categories!$A$2:$A$16,1,FALSE),D1991),VLOOKUP(D1991,Categories!$A$2:$B$16,2,FALSE),"Fix the capitals"),"Check the category"))</f>
      </c>
      <c r="I1991" s="6">
        <f>IF(C1991="","",IF(C1991&lt;0,"Refund","Debit"))</f>
      </c>
    </row>
    <row r="1992">
      <c r="A1992" s="4"/>
      <c r="C1992" s="5"/>
      <c r="H1992" s="6">
        <f>IF(D1992="","",IFERROR(IF(EXACT(VLOOKUP(D1992,Categories!$A$2:$A$16,1,FALSE),D1992),VLOOKUP(D1992,Categories!$A$2:$B$16,2,FALSE),"Fix the capitals"),"Check the category"))</f>
      </c>
      <c r="I1992" s="6">
        <f>IF(C1992="","",IF(C1992&lt;0,"Refund","Debit"))</f>
      </c>
    </row>
    <row r="1993">
      <c r="A1993" s="4"/>
      <c r="C1993" s="5"/>
      <c r="H1993" s="6">
        <f>IF(D1993="","",IFERROR(IF(EXACT(VLOOKUP(D1993,Categories!$A$2:$A$16,1,FALSE),D1993),VLOOKUP(D1993,Categories!$A$2:$B$16,2,FALSE),"Fix the capitals"),"Check the category"))</f>
      </c>
      <c r="I1993" s="6">
        <f>IF(C1993="","",IF(C1993&lt;0,"Refund","Debit"))</f>
      </c>
    </row>
    <row r="1994">
      <c r="A1994" s="4"/>
      <c r="C1994" s="5"/>
      <c r="H1994" s="6">
        <f>IF(D1994="","",IFERROR(IF(EXACT(VLOOKUP(D1994,Categories!$A$2:$A$16,1,FALSE),D1994),VLOOKUP(D1994,Categories!$A$2:$B$16,2,FALSE),"Fix the capitals"),"Check the category"))</f>
      </c>
      <c r="I1994" s="6">
        <f>IF(C1994="","",IF(C1994&lt;0,"Refund","Debit"))</f>
      </c>
    </row>
    <row r="1995">
      <c r="A1995" s="4"/>
      <c r="C1995" s="5"/>
      <c r="H1995" s="6">
        <f>IF(D1995="","",IFERROR(IF(EXACT(VLOOKUP(D1995,Categories!$A$2:$A$16,1,FALSE),D1995),VLOOKUP(D1995,Categories!$A$2:$B$16,2,FALSE),"Fix the capitals"),"Check the category"))</f>
      </c>
      <c r="I1995" s="6">
        <f>IF(C1995="","",IF(C1995&lt;0,"Refund","Debit"))</f>
      </c>
    </row>
    <row r="1996">
      <c r="A1996" s="4"/>
      <c r="C1996" s="5"/>
      <c r="H1996" s="6">
        <f>IF(D1996="","",IFERROR(IF(EXACT(VLOOKUP(D1996,Categories!$A$2:$A$16,1,FALSE),D1996),VLOOKUP(D1996,Categories!$A$2:$B$16,2,FALSE),"Fix the capitals"),"Check the category"))</f>
      </c>
      <c r="I1996" s="6">
        <f>IF(C1996="","",IF(C1996&lt;0,"Refund","Debit"))</f>
      </c>
    </row>
    <row r="1997">
      <c r="A1997" s="4"/>
      <c r="C1997" s="5"/>
      <c r="H1997" s="6">
        <f>IF(D1997="","",IFERROR(IF(EXACT(VLOOKUP(D1997,Categories!$A$2:$A$16,1,FALSE),D1997),VLOOKUP(D1997,Categories!$A$2:$B$16,2,FALSE),"Fix the capitals"),"Check the category"))</f>
      </c>
      <c r="I1997" s="6">
        <f>IF(C1997="","",IF(C1997&lt;0,"Refund","Debit"))</f>
      </c>
    </row>
    <row r="1998">
      <c r="A1998" s="4"/>
      <c r="C1998" s="5"/>
      <c r="H1998" s="6">
        <f>IF(D1998="","",IFERROR(IF(EXACT(VLOOKUP(D1998,Categories!$A$2:$A$16,1,FALSE),D1998),VLOOKUP(D1998,Categories!$A$2:$B$16,2,FALSE),"Fix the capitals"),"Check the category"))</f>
      </c>
      <c r="I1998" s="6">
        <f>IF(C1998="","",IF(C1998&lt;0,"Refund","Debit"))</f>
      </c>
    </row>
    <row r="1999">
      <c r="A1999" s="4"/>
      <c r="C1999" s="5"/>
      <c r="H1999" s="6">
        <f>IF(D1999="","",IFERROR(IF(EXACT(VLOOKUP(D1999,Categories!$A$2:$A$16,1,FALSE),D1999),VLOOKUP(D1999,Categories!$A$2:$B$16,2,FALSE),"Fix the capitals"),"Check the category"))</f>
      </c>
      <c r="I1999" s="6">
        <f>IF(C1999="","",IF(C1999&lt;0,"Refund","Debit"))</f>
      </c>
    </row>
    <row r="2000">
      <c r="A2000" s="4"/>
      <c r="C2000" s="5"/>
      <c r="H2000" s="6">
        <f>IF(D2000="","",IFERROR(IF(EXACT(VLOOKUP(D2000,Categories!$A$2:$A$16,1,FALSE),D2000),VLOOKUP(D2000,Categories!$A$2:$B$16,2,FALSE),"Fix the capitals"),"Check the category"))</f>
      </c>
      <c r="I2000" s="6">
        <f>IF(C2000="","",IF(C2000&lt;0,"Refund","Debit"))</f>
      </c>
    </row>
    <row r="2001">
      <c r="A2001" s="4"/>
      <c r="C2001" s="5"/>
      <c r="H2001" s="6">
        <f>IF(D2001="","",IFERROR(IF(EXACT(VLOOKUP(D2001,Categories!$A$2:$A$16,1,FALSE),D2001),VLOOKUP(D2001,Categories!$A$2:$B$16,2,FALSE),"Fix the capitals"),"Check the category"))</f>
      </c>
      <c r="I2001" s="6">
        <f>IF(C2001="","",IF(C2001&lt;0,"Refund","Debit"))</f>
      </c>
    </row>
  </sheetData>
  <dataValidations count="5">
    <dataValidation type="date" errorStyle="warning" operator="between" allowBlank="1" showInputMessage="1" showErrorMessage="1" errorTitle="Not a 2026 date" error="This file is for expenses you paid in 2026. Expenses generally count in the year you pay them." promptTitle="Date paid" prompt="The date you paid, in 2026." sqref="A2:A2001">
      <formula1>46023</formula1>
      <formula2>46387</formula2>
    </dataValidation>
    <dataValidation type="decimal" operator="between" allowBlank="1" showInputMessage="1" showErrorMessage="1" errorTitle="Not an amount" error="Enter the amount as a number, like 125.50. Enter a refund as a negative number." promptTitle="Amount" prompt="Enter a refund as a negative number." sqref="C2:C2001">
      <formula1>-1000000000</formula1>
      <formula2>1000000000</formula2>
    </dataValidation>
    <dataValidation type="list" allowBlank="1" showErrorMessage="1" errorTitle="Pick a category" error="Pick a category from the list. Rentlab matches categories letter for letter. The Categories tab says what goes where." sqref="D2:D2001">
      <formula1>"Marketing,Auto &amp; Travel,Maintenance,Commissions,Insurance,Legal &amp; Professional Fees,Management,Mortgage,Other Interest,Repairs,Supplies,Taxes,Utilities,CapEx,Other"</formula1>
    </dataValidation>
    <dataValidation type="list" allowBlank="1" showErrorMessage="1" errorTitle="Pick a property" error="Pick a property from the list. To add one, type its name on the Properties tab first." sqref="E2:E2001">
      <formula1>PropertyList</formula1>
    </dataValidation>
    <dataValidation type="list" allowBlank="1" showInputMessage="1" showErrorMessage="1" errorTitle="Pick from the list" error="Pick Repair, Improvement or Not sure from the list, or leave it blank." promptTitle="Repair or improvement?" prompt="Repair: keeps it working, deducted now. Improvement: makes it better, restores it or adapts it, depreciated. Guide: rentlab.app/blog/rental-property-repairs-vs-improvements" sqref="F2:F2001">
      <formula1>"Repair,Improvement,Not sure"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42"/>
  <sheetViews>
    <sheetView workbookViewId="0">
      <pane xSplit="3" ySplit="5" topLeftCell="D6" activePane="bottomRight" state="frozen"/>
      <selection pane="topRight" activeCell="D1" sqref="D1"/>
      <selection pane="bottomLeft" activeCell="A6" sqref="A6"/>
      <selection pane="bottomRight" activeCell="D6" sqref="D6"/>
    </sheetView>
  </sheetViews>
  <sheetFormatPr defaultRowHeight="15"/>
  <cols>
    <col min="1" max="1" width="6" customWidth="1"/>
    <col min="2" max="2" width="44" customWidth="1"/>
    <col min="3" max="3" width="28" customWidth="1"/>
    <col min="4" max="4" width="14" customWidth="1"/>
    <col min="5" max="5" width="14" customWidth="1"/>
    <col min="6" max="6" width="14" customWidth="1"/>
    <col min="7" max="7" width="14" customWidth="1"/>
    <col min="8" max="8" width="14" customWidth="1"/>
    <col min="9" max="9" width="14" customWidth="1"/>
    <col min="10" max="10" width="14" customWidth="1"/>
    <col min="11" max="11" width="14" customWidth="1"/>
    <col min="12" max="12" width="14" customWidth="1"/>
    <col min="13" max="13" width="14" customWidth="1"/>
    <col min="14" max="14" width="15" customWidth="1"/>
  </cols>
  <sheetData>
    <row r="1" ht="21" customHeight="1">
      <c r="A1" s="2" t="s">
        <v>48</v>
      </c>
    </row>
    <row r="2" ht="33" customHeight="1">
      <c r="B2" s="3" t="s">
        <v>49</v>
      </c>
    </row>
    <row r="3" ht="33" customHeight="1">
      <c r="B3" s="3" t="s">
        <v>50</v>
      </c>
    </row>
    <row r="5" ht="33" customHeight="1">
      <c r="A5" s="1" t="s">
        <v>51</v>
      </c>
      <c r="B5" s="1" t="s">
        <v>52</v>
      </c>
      <c r="C5" s="1" t="s">
        <v>53</v>
      </c>
      <c r="D5" s="1" t="str">
        <f>IF(Properties!$A2="","",Properties!$A2)</f>
        <v>Property A</v>
      </c>
      <c r="E5" s="1" t="str">
        <f>IF(Properties!$A3="","",Properties!$A3)</f>
        <v>Property B</v>
      </c>
      <c r="F5" s="1" t="str">
        <f>IF(Properties!$A4="","",Properties!$A4)</f>
        <v>Property C</v>
      </c>
      <c r="G5" s="1">
        <f>IF(Properties!$A5="","",Properties!$A5)</f>
      </c>
      <c r="H5" s="1">
        <f>IF(Properties!$A6="","",Properties!$A6)</f>
      </c>
      <c r="I5" s="1">
        <f>IF(Properties!$A7="","",Properties!$A7)</f>
      </c>
      <c r="J5" s="1">
        <f>IF(Properties!$A8="","",Properties!$A8)</f>
      </c>
      <c r="K5" s="1">
        <f>IF(Properties!$A9="","",Properties!$A9)</f>
      </c>
      <c r="L5" s="1">
        <f>IF(Properties!$A10="","",Properties!$A10)</f>
      </c>
      <c r="M5" s="1">
        <f>IF(Properties!$A11="","",Properties!$A11)</f>
      </c>
      <c r="N5" s="1" t="s">
        <v>54</v>
      </c>
    </row>
    <row r="6" ht="48" customHeight="1">
      <c r="A6" s="3" t="s">
        <v>55</v>
      </c>
      <c r="B6" s="3" t="s">
        <v>56</v>
      </c>
      <c r="C6" s="12" t="s">
        <v>57</v>
      </c>
      <c r="D6" s="3">
        <f>IF(Properties!$B2="","",Properties!$B2)</f>
      </c>
      <c r="E6" s="3">
        <f>IF(Properties!$B3="","",Properties!$B3)</f>
      </c>
      <c r="F6" s="3">
        <f>IF(Properties!$B4="","",Properties!$B4)</f>
      </c>
      <c r="G6" s="3">
        <f>IF(Properties!$B5="","",Properties!$B5)</f>
      </c>
      <c r="H6" s="3">
        <f>IF(Properties!$B6="","",Properties!$B6)</f>
      </c>
      <c r="I6" s="3">
        <f>IF(Properties!$B7="","",Properties!$B7)</f>
      </c>
      <c r="J6" s="3">
        <f>IF(Properties!$B8="","",Properties!$B8)</f>
      </c>
      <c r="K6" s="3">
        <f>IF(Properties!$B9="","",Properties!$B9)</f>
      </c>
      <c r="L6" s="3">
        <f>IF(Properties!$B10="","",Properties!$B10)</f>
      </c>
      <c r="M6" s="3">
        <f>IF(Properties!$B11="","",Properties!$B11)</f>
      </c>
    </row>
    <row r="7" ht="33" customHeight="1">
      <c r="A7" t="s">
        <v>58</v>
      </c>
      <c r="B7" s="3" t="s">
        <v>59</v>
      </c>
      <c r="C7" s="12" t="s">
        <v>60</v>
      </c>
      <c r="D7" s="7"/>
      <c r="E7" s="7"/>
      <c r="F7" s="7"/>
      <c r="G7" s="7"/>
      <c r="H7" s="7"/>
      <c r="I7" s="7"/>
      <c r="J7" s="7"/>
      <c r="K7" s="7"/>
      <c r="L7" s="7"/>
      <c r="M7" s="7"/>
      <c r="N7" s="5">
        <f>SUM(D7:M7)</f>
        <v>0</v>
      </c>
    </row>
    <row r="8">
      <c r="A8" t="s">
        <v>61</v>
      </c>
      <c r="B8" s="3" t="s">
        <v>62</v>
      </c>
      <c r="C8" t="s">
        <v>63</v>
      </c>
      <c r="D8" s="5">
        <f>IF(D$5="","",SUMIFS(Expenses!$C$2:$C$2001,Expenses!$E$2:$E$2001,D$5,Expenses!$D$2:$D$2001,$C8))</f>
        <v>0</v>
      </c>
      <c r="E8" s="5">
        <f>IF(E$5="","",SUMIFS(Expenses!$C$2:$C$2001,Expenses!$E$2:$E$2001,E$5,Expenses!$D$2:$D$2001,$C8))</f>
        <v>0</v>
      </c>
      <c r="F8" s="5">
        <f>IF(F$5="","",SUMIFS(Expenses!$C$2:$C$2001,Expenses!$E$2:$E$2001,F$5,Expenses!$D$2:$D$2001,$C8))</f>
        <v>0</v>
      </c>
      <c r="G8" s="5">
        <f>IF(G$5="","",SUMIFS(Expenses!$C$2:$C$2001,Expenses!$E$2:$E$2001,G$5,Expenses!$D$2:$D$2001,$C8))</f>
      </c>
      <c r="H8" s="5">
        <f>IF(H$5="","",SUMIFS(Expenses!$C$2:$C$2001,Expenses!$E$2:$E$2001,H$5,Expenses!$D$2:$D$2001,$C8))</f>
      </c>
      <c r="I8" s="5">
        <f>IF(I$5="","",SUMIFS(Expenses!$C$2:$C$2001,Expenses!$E$2:$E$2001,I$5,Expenses!$D$2:$D$2001,$C8))</f>
      </c>
      <c r="J8" s="5">
        <f>IF(J$5="","",SUMIFS(Expenses!$C$2:$C$2001,Expenses!$E$2:$E$2001,J$5,Expenses!$D$2:$D$2001,$C8))</f>
      </c>
      <c r="K8" s="5">
        <f>IF(K$5="","",SUMIFS(Expenses!$C$2:$C$2001,Expenses!$E$2:$E$2001,K$5,Expenses!$D$2:$D$2001,$C8))</f>
      </c>
      <c r="L8" s="5">
        <f>IF(L$5="","",SUMIFS(Expenses!$C$2:$C$2001,Expenses!$E$2:$E$2001,L$5,Expenses!$D$2:$D$2001,$C8))</f>
      </c>
      <c r="M8" s="5">
        <f>IF(M$5="","",SUMIFS(Expenses!$C$2:$C$2001,Expenses!$E$2:$E$2001,M$5,Expenses!$D$2:$D$2001,$C8))</f>
      </c>
      <c r="N8" s="5">
        <f>SUM(D8:M8)</f>
        <v>0</v>
      </c>
    </row>
    <row r="9">
      <c r="A9" t="s">
        <v>64</v>
      </c>
      <c r="B9" s="3" t="s">
        <v>65</v>
      </c>
      <c r="C9" t="s">
        <v>66</v>
      </c>
      <c r="D9" s="5">
        <f>IF(D$5="","",SUMIFS(Expenses!$C$2:$C$2001,Expenses!$E$2:$E$2001,D$5,Expenses!$D$2:$D$2001,$C9))</f>
        <v>0</v>
      </c>
      <c r="E9" s="5">
        <f>IF(E$5="","",SUMIFS(Expenses!$C$2:$C$2001,Expenses!$E$2:$E$2001,E$5,Expenses!$D$2:$D$2001,$C9))</f>
        <v>0</v>
      </c>
      <c r="F9" s="5">
        <f>IF(F$5="","",SUMIFS(Expenses!$C$2:$C$2001,Expenses!$E$2:$E$2001,F$5,Expenses!$D$2:$D$2001,$C9))</f>
        <v>0</v>
      </c>
      <c r="G9" s="5">
        <f>IF(G$5="","",SUMIFS(Expenses!$C$2:$C$2001,Expenses!$E$2:$E$2001,G$5,Expenses!$D$2:$D$2001,$C9))</f>
      </c>
      <c r="H9" s="5">
        <f>IF(H$5="","",SUMIFS(Expenses!$C$2:$C$2001,Expenses!$E$2:$E$2001,H$5,Expenses!$D$2:$D$2001,$C9))</f>
      </c>
      <c r="I9" s="5">
        <f>IF(I$5="","",SUMIFS(Expenses!$C$2:$C$2001,Expenses!$E$2:$E$2001,I$5,Expenses!$D$2:$D$2001,$C9))</f>
      </c>
      <c r="J9" s="5">
        <f>IF(J$5="","",SUMIFS(Expenses!$C$2:$C$2001,Expenses!$E$2:$E$2001,J$5,Expenses!$D$2:$D$2001,$C9))</f>
      </c>
      <c r="K9" s="5">
        <f>IF(K$5="","",SUMIFS(Expenses!$C$2:$C$2001,Expenses!$E$2:$E$2001,K$5,Expenses!$D$2:$D$2001,$C9))</f>
      </c>
      <c r="L9" s="5">
        <f>IF(L$5="","",SUMIFS(Expenses!$C$2:$C$2001,Expenses!$E$2:$E$2001,L$5,Expenses!$D$2:$D$2001,$C9))</f>
      </c>
      <c r="M9" s="5">
        <f>IF(M$5="","",SUMIFS(Expenses!$C$2:$C$2001,Expenses!$E$2:$E$2001,M$5,Expenses!$D$2:$D$2001,$C9))</f>
      </c>
      <c r="N9" s="5">
        <f>SUM(D9:M9)</f>
        <v>0</v>
      </c>
    </row>
    <row r="10">
      <c r="A10" t="s">
        <v>67</v>
      </c>
      <c r="B10" s="3" t="s">
        <v>68</v>
      </c>
      <c r="C10" t="s">
        <v>69</v>
      </c>
      <c r="D10" s="5">
        <f>IF(D$5="","",SUMIFS(Expenses!$C$2:$C$2001,Expenses!$E$2:$E$2001,D$5,Expenses!$D$2:$D$2001,$C10))</f>
        <v>0</v>
      </c>
      <c r="E10" s="5">
        <f>IF(E$5="","",SUMIFS(Expenses!$C$2:$C$2001,Expenses!$E$2:$E$2001,E$5,Expenses!$D$2:$D$2001,$C10))</f>
        <v>0</v>
      </c>
      <c r="F10" s="5">
        <f>IF(F$5="","",SUMIFS(Expenses!$C$2:$C$2001,Expenses!$E$2:$E$2001,F$5,Expenses!$D$2:$D$2001,$C10))</f>
        <v>0</v>
      </c>
      <c r="G10" s="5">
        <f>IF(G$5="","",SUMIFS(Expenses!$C$2:$C$2001,Expenses!$E$2:$E$2001,G$5,Expenses!$D$2:$D$2001,$C10))</f>
      </c>
      <c r="H10" s="5">
        <f>IF(H$5="","",SUMIFS(Expenses!$C$2:$C$2001,Expenses!$E$2:$E$2001,H$5,Expenses!$D$2:$D$2001,$C10))</f>
      </c>
      <c r="I10" s="5">
        <f>IF(I$5="","",SUMIFS(Expenses!$C$2:$C$2001,Expenses!$E$2:$E$2001,I$5,Expenses!$D$2:$D$2001,$C10))</f>
      </c>
      <c r="J10" s="5">
        <f>IF(J$5="","",SUMIFS(Expenses!$C$2:$C$2001,Expenses!$E$2:$E$2001,J$5,Expenses!$D$2:$D$2001,$C10))</f>
      </c>
      <c r="K10" s="5">
        <f>IF(K$5="","",SUMIFS(Expenses!$C$2:$C$2001,Expenses!$E$2:$E$2001,K$5,Expenses!$D$2:$D$2001,$C10))</f>
      </c>
      <c r="L10" s="5">
        <f>IF(L$5="","",SUMIFS(Expenses!$C$2:$C$2001,Expenses!$E$2:$E$2001,L$5,Expenses!$D$2:$D$2001,$C10))</f>
      </c>
      <c r="M10" s="5">
        <f>IF(M$5="","",SUMIFS(Expenses!$C$2:$C$2001,Expenses!$E$2:$E$2001,M$5,Expenses!$D$2:$D$2001,$C10))</f>
      </c>
      <c r="N10" s="5">
        <f>SUM(D10:M10)</f>
        <v>0</v>
      </c>
    </row>
    <row r="11">
      <c r="A11" t="s">
        <v>70</v>
      </c>
      <c r="B11" s="3" t="s">
        <v>71</v>
      </c>
      <c r="C11" t="s">
        <v>71</v>
      </c>
      <c r="D11" s="5">
        <f>IF(D$5="","",SUMIFS(Expenses!$C$2:$C$2001,Expenses!$E$2:$E$2001,D$5,Expenses!$D$2:$D$2001,$C11))</f>
        <v>0</v>
      </c>
      <c r="E11" s="5">
        <f>IF(E$5="","",SUMIFS(Expenses!$C$2:$C$2001,Expenses!$E$2:$E$2001,E$5,Expenses!$D$2:$D$2001,$C11))</f>
        <v>0</v>
      </c>
      <c r="F11" s="5">
        <f>IF(F$5="","",SUMIFS(Expenses!$C$2:$C$2001,Expenses!$E$2:$E$2001,F$5,Expenses!$D$2:$D$2001,$C11))</f>
        <v>0</v>
      </c>
      <c r="G11" s="5">
        <f>IF(G$5="","",SUMIFS(Expenses!$C$2:$C$2001,Expenses!$E$2:$E$2001,G$5,Expenses!$D$2:$D$2001,$C11))</f>
      </c>
      <c r="H11" s="5">
        <f>IF(H$5="","",SUMIFS(Expenses!$C$2:$C$2001,Expenses!$E$2:$E$2001,H$5,Expenses!$D$2:$D$2001,$C11))</f>
      </c>
      <c r="I11" s="5">
        <f>IF(I$5="","",SUMIFS(Expenses!$C$2:$C$2001,Expenses!$E$2:$E$2001,I$5,Expenses!$D$2:$D$2001,$C11))</f>
      </c>
      <c r="J11" s="5">
        <f>IF(J$5="","",SUMIFS(Expenses!$C$2:$C$2001,Expenses!$E$2:$E$2001,J$5,Expenses!$D$2:$D$2001,$C11))</f>
      </c>
      <c r="K11" s="5">
        <f>IF(K$5="","",SUMIFS(Expenses!$C$2:$C$2001,Expenses!$E$2:$E$2001,K$5,Expenses!$D$2:$D$2001,$C11))</f>
      </c>
      <c r="L11" s="5">
        <f>IF(L$5="","",SUMIFS(Expenses!$C$2:$C$2001,Expenses!$E$2:$E$2001,L$5,Expenses!$D$2:$D$2001,$C11))</f>
      </c>
      <c r="M11" s="5">
        <f>IF(M$5="","",SUMIFS(Expenses!$C$2:$C$2001,Expenses!$E$2:$E$2001,M$5,Expenses!$D$2:$D$2001,$C11))</f>
      </c>
      <c r="N11" s="5">
        <f>SUM(D11:M11)</f>
        <v>0</v>
      </c>
    </row>
    <row r="12">
      <c r="A12" t="s">
        <v>72</v>
      </c>
      <c r="B12" s="3" t="s">
        <v>73</v>
      </c>
      <c r="C12" t="s">
        <v>73</v>
      </c>
      <c r="D12" s="5">
        <f>IF(D$5="","",SUMIFS(Expenses!$C$2:$C$2001,Expenses!$E$2:$E$2001,D$5,Expenses!$D$2:$D$2001,$C12))</f>
        <v>0</v>
      </c>
      <c r="E12" s="5">
        <f>IF(E$5="","",SUMIFS(Expenses!$C$2:$C$2001,Expenses!$E$2:$E$2001,E$5,Expenses!$D$2:$D$2001,$C12))</f>
        <v>0</v>
      </c>
      <c r="F12" s="5">
        <f>IF(F$5="","",SUMIFS(Expenses!$C$2:$C$2001,Expenses!$E$2:$E$2001,F$5,Expenses!$D$2:$D$2001,$C12))</f>
        <v>0</v>
      </c>
      <c r="G12" s="5">
        <f>IF(G$5="","",SUMIFS(Expenses!$C$2:$C$2001,Expenses!$E$2:$E$2001,G$5,Expenses!$D$2:$D$2001,$C12))</f>
      </c>
      <c r="H12" s="5">
        <f>IF(H$5="","",SUMIFS(Expenses!$C$2:$C$2001,Expenses!$E$2:$E$2001,H$5,Expenses!$D$2:$D$2001,$C12))</f>
      </c>
      <c r="I12" s="5">
        <f>IF(I$5="","",SUMIFS(Expenses!$C$2:$C$2001,Expenses!$E$2:$E$2001,I$5,Expenses!$D$2:$D$2001,$C12))</f>
      </c>
      <c r="J12" s="5">
        <f>IF(J$5="","",SUMIFS(Expenses!$C$2:$C$2001,Expenses!$E$2:$E$2001,J$5,Expenses!$D$2:$D$2001,$C12))</f>
      </c>
      <c r="K12" s="5">
        <f>IF(K$5="","",SUMIFS(Expenses!$C$2:$C$2001,Expenses!$E$2:$E$2001,K$5,Expenses!$D$2:$D$2001,$C12))</f>
      </c>
      <c r="L12" s="5">
        <f>IF(L$5="","",SUMIFS(Expenses!$C$2:$C$2001,Expenses!$E$2:$E$2001,L$5,Expenses!$D$2:$D$2001,$C12))</f>
      </c>
      <c r="M12" s="5">
        <f>IF(M$5="","",SUMIFS(Expenses!$C$2:$C$2001,Expenses!$E$2:$E$2001,M$5,Expenses!$D$2:$D$2001,$C12))</f>
      </c>
      <c r="N12" s="5">
        <f>SUM(D12:M12)</f>
        <v>0</v>
      </c>
    </row>
    <row r="13">
      <c r="A13" t="s">
        <v>74</v>
      </c>
      <c r="B13" s="3" t="s">
        <v>75</v>
      </c>
      <c r="C13" t="s">
        <v>76</v>
      </c>
      <c r="D13" s="5">
        <f>IF(D$5="","",SUMIFS(Expenses!$C$2:$C$2001,Expenses!$E$2:$E$2001,D$5,Expenses!$D$2:$D$2001,$C13))</f>
        <v>0</v>
      </c>
      <c r="E13" s="5">
        <f>IF(E$5="","",SUMIFS(Expenses!$C$2:$C$2001,Expenses!$E$2:$E$2001,E$5,Expenses!$D$2:$D$2001,$C13))</f>
        <v>0</v>
      </c>
      <c r="F13" s="5">
        <f>IF(F$5="","",SUMIFS(Expenses!$C$2:$C$2001,Expenses!$E$2:$E$2001,F$5,Expenses!$D$2:$D$2001,$C13))</f>
        <v>0</v>
      </c>
      <c r="G13" s="5">
        <f>IF(G$5="","",SUMIFS(Expenses!$C$2:$C$2001,Expenses!$E$2:$E$2001,G$5,Expenses!$D$2:$D$2001,$C13))</f>
      </c>
      <c r="H13" s="5">
        <f>IF(H$5="","",SUMIFS(Expenses!$C$2:$C$2001,Expenses!$E$2:$E$2001,H$5,Expenses!$D$2:$D$2001,$C13))</f>
      </c>
      <c r="I13" s="5">
        <f>IF(I$5="","",SUMIFS(Expenses!$C$2:$C$2001,Expenses!$E$2:$E$2001,I$5,Expenses!$D$2:$D$2001,$C13))</f>
      </c>
      <c r="J13" s="5">
        <f>IF(J$5="","",SUMIFS(Expenses!$C$2:$C$2001,Expenses!$E$2:$E$2001,J$5,Expenses!$D$2:$D$2001,$C13))</f>
      </c>
      <c r="K13" s="5">
        <f>IF(K$5="","",SUMIFS(Expenses!$C$2:$C$2001,Expenses!$E$2:$E$2001,K$5,Expenses!$D$2:$D$2001,$C13))</f>
      </c>
      <c r="L13" s="5">
        <f>IF(L$5="","",SUMIFS(Expenses!$C$2:$C$2001,Expenses!$E$2:$E$2001,L$5,Expenses!$D$2:$D$2001,$C13))</f>
      </c>
      <c r="M13" s="5">
        <f>IF(M$5="","",SUMIFS(Expenses!$C$2:$C$2001,Expenses!$E$2:$E$2001,M$5,Expenses!$D$2:$D$2001,$C13))</f>
      </c>
      <c r="N13" s="5">
        <f>SUM(D13:M13)</f>
        <v>0</v>
      </c>
    </row>
    <row r="14">
      <c r="A14" t="s">
        <v>77</v>
      </c>
      <c r="B14" s="3" t="s">
        <v>78</v>
      </c>
      <c r="C14" t="s">
        <v>79</v>
      </c>
      <c r="D14" s="5">
        <f>IF(D$5="","",SUMIFS(Expenses!$C$2:$C$2001,Expenses!$E$2:$E$2001,D$5,Expenses!$D$2:$D$2001,$C14))</f>
        <v>0</v>
      </c>
      <c r="E14" s="5">
        <f>IF(E$5="","",SUMIFS(Expenses!$C$2:$C$2001,Expenses!$E$2:$E$2001,E$5,Expenses!$D$2:$D$2001,$C14))</f>
        <v>0</v>
      </c>
      <c r="F14" s="5">
        <f>IF(F$5="","",SUMIFS(Expenses!$C$2:$C$2001,Expenses!$E$2:$E$2001,F$5,Expenses!$D$2:$D$2001,$C14))</f>
        <v>0</v>
      </c>
      <c r="G14" s="5">
        <f>IF(G$5="","",SUMIFS(Expenses!$C$2:$C$2001,Expenses!$E$2:$E$2001,G$5,Expenses!$D$2:$D$2001,$C14))</f>
      </c>
      <c r="H14" s="5">
        <f>IF(H$5="","",SUMIFS(Expenses!$C$2:$C$2001,Expenses!$E$2:$E$2001,H$5,Expenses!$D$2:$D$2001,$C14))</f>
      </c>
      <c r="I14" s="5">
        <f>IF(I$5="","",SUMIFS(Expenses!$C$2:$C$2001,Expenses!$E$2:$E$2001,I$5,Expenses!$D$2:$D$2001,$C14))</f>
      </c>
      <c r="J14" s="5">
        <f>IF(J$5="","",SUMIFS(Expenses!$C$2:$C$2001,Expenses!$E$2:$E$2001,J$5,Expenses!$D$2:$D$2001,$C14))</f>
      </c>
      <c r="K14" s="5">
        <f>IF(K$5="","",SUMIFS(Expenses!$C$2:$C$2001,Expenses!$E$2:$E$2001,K$5,Expenses!$D$2:$D$2001,$C14))</f>
      </c>
      <c r="L14" s="5">
        <f>IF(L$5="","",SUMIFS(Expenses!$C$2:$C$2001,Expenses!$E$2:$E$2001,L$5,Expenses!$D$2:$D$2001,$C14))</f>
      </c>
      <c r="M14" s="5">
        <f>IF(M$5="","",SUMIFS(Expenses!$C$2:$C$2001,Expenses!$E$2:$E$2001,M$5,Expenses!$D$2:$D$2001,$C14))</f>
      </c>
      <c r="N14" s="5">
        <f>SUM(D14:M14)</f>
        <v>0</v>
      </c>
    </row>
    <row r="15" ht="33" customHeight="1">
      <c r="A15" t="s">
        <v>80</v>
      </c>
      <c r="B15" s="3" t="s">
        <v>81</v>
      </c>
      <c r="C15" s="12" t="s">
        <v>82</v>
      </c>
      <c r="D15" s="7"/>
      <c r="E15" s="7"/>
      <c r="F15" s="7"/>
      <c r="G15" s="7"/>
      <c r="H15" s="7"/>
      <c r="I15" s="7"/>
      <c r="J15" s="7"/>
      <c r="K15" s="7"/>
      <c r="L15" s="7"/>
      <c r="M15" s="7"/>
      <c r="N15" s="5">
        <f>SUM(D15:M15)</f>
        <v>0</v>
      </c>
    </row>
    <row r="16" ht="33" customHeight="1">
      <c r="A16" t="s">
        <v>83</v>
      </c>
      <c r="B16" s="3" t="s">
        <v>84</v>
      </c>
      <c r="C16" s="12" t="s">
        <v>85</v>
      </c>
      <c r="D16" s="7"/>
      <c r="E16" s="7"/>
      <c r="F16" s="7"/>
      <c r="G16" s="7"/>
      <c r="H16" s="7"/>
      <c r="I16" s="7"/>
      <c r="J16" s="7"/>
      <c r="K16" s="7"/>
      <c r="L16" s="7"/>
      <c r="M16" s="7"/>
      <c r="N16" s="5">
        <f>SUM(D16:M16)</f>
        <v>0</v>
      </c>
    </row>
    <row r="17">
      <c r="A17" t="s">
        <v>86</v>
      </c>
      <c r="B17" s="3" t="s">
        <v>87</v>
      </c>
      <c r="C17" t="s">
        <v>88</v>
      </c>
      <c r="D17" s="5">
        <f>IF(D$5="","",SUMIFS(Expenses!$C$2:$C$2001,Expenses!$E$2:$E$2001,D$5,Expenses!$D$2:$D$2001,$C17))</f>
        <v>0</v>
      </c>
      <c r="E17" s="5">
        <f>IF(E$5="","",SUMIFS(Expenses!$C$2:$C$2001,Expenses!$E$2:$E$2001,E$5,Expenses!$D$2:$D$2001,$C17))</f>
        <v>0</v>
      </c>
      <c r="F17" s="5">
        <f>IF(F$5="","",SUMIFS(Expenses!$C$2:$C$2001,Expenses!$E$2:$E$2001,F$5,Expenses!$D$2:$D$2001,$C17))</f>
        <v>0</v>
      </c>
      <c r="G17" s="5">
        <f>IF(G$5="","",SUMIFS(Expenses!$C$2:$C$2001,Expenses!$E$2:$E$2001,G$5,Expenses!$D$2:$D$2001,$C17))</f>
      </c>
      <c r="H17" s="5">
        <f>IF(H$5="","",SUMIFS(Expenses!$C$2:$C$2001,Expenses!$E$2:$E$2001,H$5,Expenses!$D$2:$D$2001,$C17))</f>
      </c>
      <c r="I17" s="5">
        <f>IF(I$5="","",SUMIFS(Expenses!$C$2:$C$2001,Expenses!$E$2:$E$2001,I$5,Expenses!$D$2:$D$2001,$C17))</f>
      </c>
      <c r="J17" s="5">
        <f>IF(J$5="","",SUMIFS(Expenses!$C$2:$C$2001,Expenses!$E$2:$E$2001,J$5,Expenses!$D$2:$D$2001,$C17))</f>
      </c>
      <c r="K17" s="5">
        <f>IF(K$5="","",SUMIFS(Expenses!$C$2:$C$2001,Expenses!$E$2:$E$2001,K$5,Expenses!$D$2:$D$2001,$C17))</f>
      </c>
      <c r="L17" s="5">
        <f>IF(L$5="","",SUMIFS(Expenses!$C$2:$C$2001,Expenses!$E$2:$E$2001,L$5,Expenses!$D$2:$D$2001,$C17))</f>
      </c>
      <c r="M17" s="5">
        <f>IF(M$5="","",SUMIFS(Expenses!$C$2:$C$2001,Expenses!$E$2:$E$2001,M$5,Expenses!$D$2:$D$2001,$C17))</f>
      </c>
      <c r="N17" s="5">
        <f>SUM(D17:M17)</f>
        <v>0</v>
      </c>
    </row>
    <row r="18">
      <c r="A18" t="s">
        <v>89</v>
      </c>
      <c r="B18" s="3" t="s">
        <v>90</v>
      </c>
      <c r="C18" t="s">
        <v>90</v>
      </c>
      <c r="D18" s="5">
        <f>IF(D$5="","",SUMIFS(Expenses!$C$2:$C$2001,Expenses!$E$2:$E$2001,D$5,Expenses!$D$2:$D$2001,$C18))</f>
        <v>0</v>
      </c>
      <c r="E18" s="5">
        <f>IF(E$5="","",SUMIFS(Expenses!$C$2:$C$2001,Expenses!$E$2:$E$2001,E$5,Expenses!$D$2:$D$2001,$C18))</f>
        <v>0</v>
      </c>
      <c r="F18" s="5">
        <f>IF(F$5="","",SUMIFS(Expenses!$C$2:$C$2001,Expenses!$E$2:$E$2001,F$5,Expenses!$D$2:$D$2001,$C18))</f>
        <v>0</v>
      </c>
      <c r="G18" s="5">
        <f>IF(G$5="","",SUMIFS(Expenses!$C$2:$C$2001,Expenses!$E$2:$E$2001,G$5,Expenses!$D$2:$D$2001,$C18))</f>
      </c>
      <c r="H18" s="5">
        <f>IF(H$5="","",SUMIFS(Expenses!$C$2:$C$2001,Expenses!$E$2:$E$2001,H$5,Expenses!$D$2:$D$2001,$C18))</f>
      </c>
      <c r="I18" s="5">
        <f>IF(I$5="","",SUMIFS(Expenses!$C$2:$C$2001,Expenses!$E$2:$E$2001,I$5,Expenses!$D$2:$D$2001,$C18))</f>
      </c>
      <c r="J18" s="5">
        <f>IF(J$5="","",SUMIFS(Expenses!$C$2:$C$2001,Expenses!$E$2:$E$2001,J$5,Expenses!$D$2:$D$2001,$C18))</f>
      </c>
      <c r="K18" s="5">
        <f>IF(K$5="","",SUMIFS(Expenses!$C$2:$C$2001,Expenses!$E$2:$E$2001,K$5,Expenses!$D$2:$D$2001,$C18))</f>
      </c>
      <c r="L18" s="5">
        <f>IF(L$5="","",SUMIFS(Expenses!$C$2:$C$2001,Expenses!$E$2:$E$2001,L$5,Expenses!$D$2:$D$2001,$C18))</f>
      </c>
      <c r="M18" s="5">
        <f>IF(M$5="","",SUMIFS(Expenses!$C$2:$C$2001,Expenses!$E$2:$E$2001,M$5,Expenses!$D$2:$D$2001,$C18))</f>
      </c>
      <c r="N18" s="5">
        <f>SUM(D18:M18)</f>
        <v>0</v>
      </c>
    </row>
    <row r="19">
      <c r="A19" t="s">
        <v>91</v>
      </c>
      <c r="B19" s="3" t="s">
        <v>92</v>
      </c>
      <c r="C19" t="s">
        <v>92</v>
      </c>
      <c r="D19" s="5">
        <f>IF(D$5="","",SUMIFS(Expenses!$C$2:$C$2001,Expenses!$E$2:$E$2001,D$5,Expenses!$D$2:$D$2001,$C19))</f>
        <v>0</v>
      </c>
      <c r="E19" s="5">
        <f>IF(E$5="","",SUMIFS(Expenses!$C$2:$C$2001,Expenses!$E$2:$E$2001,E$5,Expenses!$D$2:$D$2001,$C19))</f>
        <v>0</v>
      </c>
      <c r="F19" s="5">
        <f>IF(F$5="","",SUMIFS(Expenses!$C$2:$C$2001,Expenses!$E$2:$E$2001,F$5,Expenses!$D$2:$D$2001,$C19))</f>
        <v>0</v>
      </c>
      <c r="G19" s="5">
        <f>IF(G$5="","",SUMIFS(Expenses!$C$2:$C$2001,Expenses!$E$2:$E$2001,G$5,Expenses!$D$2:$D$2001,$C19))</f>
      </c>
      <c r="H19" s="5">
        <f>IF(H$5="","",SUMIFS(Expenses!$C$2:$C$2001,Expenses!$E$2:$E$2001,H$5,Expenses!$D$2:$D$2001,$C19))</f>
      </c>
      <c r="I19" s="5">
        <f>IF(I$5="","",SUMIFS(Expenses!$C$2:$C$2001,Expenses!$E$2:$E$2001,I$5,Expenses!$D$2:$D$2001,$C19))</f>
      </c>
      <c r="J19" s="5">
        <f>IF(J$5="","",SUMIFS(Expenses!$C$2:$C$2001,Expenses!$E$2:$E$2001,J$5,Expenses!$D$2:$D$2001,$C19))</f>
      </c>
      <c r="K19" s="5">
        <f>IF(K$5="","",SUMIFS(Expenses!$C$2:$C$2001,Expenses!$E$2:$E$2001,K$5,Expenses!$D$2:$D$2001,$C19))</f>
      </c>
      <c r="L19" s="5">
        <f>IF(L$5="","",SUMIFS(Expenses!$C$2:$C$2001,Expenses!$E$2:$E$2001,L$5,Expenses!$D$2:$D$2001,$C19))</f>
      </c>
      <c r="M19" s="5">
        <f>IF(M$5="","",SUMIFS(Expenses!$C$2:$C$2001,Expenses!$E$2:$E$2001,M$5,Expenses!$D$2:$D$2001,$C19))</f>
      </c>
      <c r="N19" s="5">
        <f>SUM(D19:M19)</f>
        <v>0</v>
      </c>
    </row>
    <row r="20">
      <c r="A20" t="s">
        <v>93</v>
      </c>
      <c r="B20" s="3" t="s">
        <v>94</v>
      </c>
      <c r="C20" t="s">
        <v>94</v>
      </c>
      <c r="D20" s="5">
        <f>IF(D$5="","",SUMIFS(Expenses!$C$2:$C$2001,Expenses!$E$2:$E$2001,D$5,Expenses!$D$2:$D$2001,$C20))</f>
        <v>0</v>
      </c>
      <c r="E20" s="5">
        <f>IF(E$5="","",SUMIFS(Expenses!$C$2:$C$2001,Expenses!$E$2:$E$2001,E$5,Expenses!$D$2:$D$2001,$C20))</f>
        <v>0</v>
      </c>
      <c r="F20" s="5">
        <f>IF(F$5="","",SUMIFS(Expenses!$C$2:$C$2001,Expenses!$E$2:$E$2001,F$5,Expenses!$D$2:$D$2001,$C20))</f>
        <v>0</v>
      </c>
      <c r="G20" s="5">
        <f>IF(G$5="","",SUMIFS(Expenses!$C$2:$C$2001,Expenses!$E$2:$E$2001,G$5,Expenses!$D$2:$D$2001,$C20))</f>
      </c>
      <c r="H20" s="5">
        <f>IF(H$5="","",SUMIFS(Expenses!$C$2:$C$2001,Expenses!$E$2:$E$2001,H$5,Expenses!$D$2:$D$2001,$C20))</f>
      </c>
      <c r="I20" s="5">
        <f>IF(I$5="","",SUMIFS(Expenses!$C$2:$C$2001,Expenses!$E$2:$E$2001,I$5,Expenses!$D$2:$D$2001,$C20))</f>
      </c>
      <c r="J20" s="5">
        <f>IF(J$5="","",SUMIFS(Expenses!$C$2:$C$2001,Expenses!$E$2:$E$2001,J$5,Expenses!$D$2:$D$2001,$C20))</f>
      </c>
      <c r="K20" s="5">
        <f>IF(K$5="","",SUMIFS(Expenses!$C$2:$C$2001,Expenses!$E$2:$E$2001,K$5,Expenses!$D$2:$D$2001,$C20))</f>
      </c>
      <c r="L20" s="5">
        <f>IF(L$5="","",SUMIFS(Expenses!$C$2:$C$2001,Expenses!$E$2:$E$2001,L$5,Expenses!$D$2:$D$2001,$C20))</f>
      </c>
      <c r="M20" s="5">
        <f>IF(M$5="","",SUMIFS(Expenses!$C$2:$C$2001,Expenses!$E$2:$E$2001,M$5,Expenses!$D$2:$D$2001,$C20))</f>
      </c>
      <c r="N20" s="5">
        <f>SUM(D20:M20)</f>
        <v>0</v>
      </c>
    </row>
    <row r="21">
      <c r="A21" t="s">
        <v>95</v>
      </c>
      <c r="B21" s="3" t="s">
        <v>96</v>
      </c>
      <c r="C21" t="s">
        <v>96</v>
      </c>
      <c r="D21" s="5">
        <f>IF(D$5="","",SUMIFS(Expenses!$C$2:$C$2001,Expenses!$E$2:$E$2001,D$5,Expenses!$D$2:$D$2001,$C21))</f>
        <v>0</v>
      </c>
      <c r="E21" s="5">
        <f>IF(E$5="","",SUMIFS(Expenses!$C$2:$C$2001,Expenses!$E$2:$E$2001,E$5,Expenses!$D$2:$D$2001,$C21))</f>
        <v>0</v>
      </c>
      <c r="F21" s="5">
        <f>IF(F$5="","",SUMIFS(Expenses!$C$2:$C$2001,Expenses!$E$2:$E$2001,F$5,Expenses!$D$2:$D$2001,$C21))</f>
        <v>0</v>
      </c>
      <c r="G21" s="5">
        <f>IF(G$5="","",SUMIFS(Expenses!$C$2:$C$2001,Expenses!$E$2:$E$2001,G$5,Expenses!$D$2:$D$2001,$C21))</f>
      </c>
      <c r="H21" s="5">
        <f>IF(H$5="","",SUMIFS(Expenses!$C$2:$C$2001,Expenses!$E$2:$E$2001,H$5,Expenses!$D$2:$D$2001,$C21))</f>
      </c>
      <c r="I21" s="5">
        <f>IF(I$5="","",SUMIFS(Expenses!$C$2:$C$2001,Expenses!$E$2:$E$2001,I$5,Expenses!$D$2:$D$2001,$C21))</f>
      </c>
      <c r="J21" s="5">
        <f>IF(J$5="","",SUMIFS(Expenses!$C$2:$C$2001,Expenses!$E$2:$E$2001,J$5,Expenses!$D$2:$D$2001,$C21))</f>
      </c>
      <c r="K21" s="5">
        <f>IF(K$5="","",SUMIFS(Expenses!$C$2:$C$2001,Expenses!$E$2:$E$2001,K$5,Expenses!$D$2:$D$2001,$C21))</f>
      </c>
      <c r="L21" s="5">
        <f>IF(L$5="","",SUMIFS(Expenses!$C$2:$C$2001,Expenses!$E$2:$E$2001,L$5,Expenses!$D$2:$D$2001,$C21))</f>
      </c>
      <c r="M21" s="5">
        <f>IF(M$5="","",SUMIFS(Expenses!$C$2:$C$2001,Expenses!$E$2:$E$2001,M$5,Expenses!$D$2:$D$2001,$C21))</f>
      </c>
      <c r="N21" s="5">
        <f>SUM(D21:M21)</f>
        <v>0</v>
      </c>
    </row>
    <row r="22" ht="48" customHeight="1">
      <c r="A22" t="s">
        <v>97</v>
      </c>
      <c r="B22" s="3" t="s">
        <v>98</v>
      </c>
      <c r="C22" s="12" t="s">
        <v>99</v>
      </c>
      <c r="D22" s="7"/>
      <c r="E22" s="7"/>
      <c r="F22" s="7"/>
      <c r="G22" s="7"/>
      <c r="H22" s="7"/>
      <c r="I22" s="7"/>
      <c r="J22" s="7"/>
      <c r="K22" s="7"/>
      <c r="L22" s="7"/>
      <c r="M22" s="7"/>
      <c r="N22" s="5">
        <f>SUM(D22:M22)</f>
        <v>0</v>
      </c>
    </row>
    <row r="23">
      <c r="A23" t="s">
        <v>100</v>
      </c>
      <c r="B23" s="3" t="s">
        <v>101</v>
      </c>
      <c r="C23" t="s">
        <v>101</v>
      </c>
      <c r="D23" s="5">
        <f>IF(D$5="","",SUMIFS(Expenses!$C$2:$C$2001,Expenses!$E$2:$E$2001,D$5,Expenses!$D$2:$D$2001,$C23))</f>
        <v>0</v>
      </c>
      <c r="E23" s="5">
        <f>IF(E$5="","",SUMIFS(Expenses!$C$2:$C$2001,Expenses!$E$2:$E$2001,E$5,Expenses!$D$2:$D$2001,$C23))</f>
        <v>0</v>
      </c>
      <c r="F23" s="5">
        <f>IF(F$5="","",SUMIFS(Expenses!$C$2:$C$2001,Expenses!$E$2:$E$2001,F$5,Expenses!$D$2:$D$2001,$C23))</f>
        <v>0</v>
      </c>
      <c r="G23" s="5">
        <f>IF(G$5="","",SUMIFS(Expenses!$C$2:$C$2001,Expenses!$E$2:$E$2001,G$5,Expenses!$D$2:$D$2001,$C23))</f>
      </c>
      <c r="H23" s="5">
        <f>IF(H$5="","",SUMIFS(Expenses!$C$2:$C$2001,Expenses!$E$2:$E$2001,H$5,Expenses!$D$2:$D$2001,$C23))</f>
      </c>
      <c r="I23" s="5">
        <f>IF(I$5="","",SUMIFS(Expenses!$C$2:$C$2001,Expenses!$E$2:$E$2001,I$5,Expenses!$D$2:$D$2001,$C23))</f>
      </c>
      <c r="J23" s="5">
        <f>IF(J$5="","",SUMIFS(Expenses!$C$2:$C$2001,Expenses!$E$2:$E$2001,J$5,Expenses!$D$2:$D$2001,$C23))</f>
      </c>
      <c r="K23" s="5">
        <f>IF(K$5="","",SUMIFS(Expenses!$C$2:$C$2001,Expenses!$E$2:$E$2001,K$5,Expenses!$D$2:$D$2001,$C23))</f>
      </c>
      <c r="L23" s="5">
        <f>IF(L$5="","",SUMIFS(Expenses!$C$2:$C$2001,Expenses!$E$2:$E$2001,L$5,Expenses!$D$2:$D$2001,$C23))</f>
      </c>
      <c r="M23" s="5">
        <f>IF(M$5="","",SUMIFS(Expenses!$C$2:$C$2001,Expenses!$E$2:$E$2001,M$5,Expenses!$D$2:$D$2001,$C23))</f>
      </c>
      <c r="N23" s="5">
        <f>SUM(D23:M23)</f>
        <v>0</v>
      </c>
    </row>
    <row r="24">
      <c r="A24" s="13" t="s">
        <v>102</v>
      </c>
      <c r="B24" s="9" t="s">
        <v>103</v>
      </c>
      <c r="C24" s="12" t="s">
        <v>104</v>
      </c>
      <c r="D24" s="11">
        <f>IF(D$5="","",SUM(D8:D23))</f>
        <v>0</v>
      </c>
      <c r="E24" s="11">
        <f>IF(E$5="","",SUM(E8:E23))</f>
        <v>0</v>
      </c>
      <c r="F24" s="11">
        <f>IF(F$5="","",SUM(F8:F23))</f>
        <v>0</v>
      </c>
      <c r="G24" s="11">
        <f>IF(G$5="","",SUM(G8:G23))</f>
      </c>
      <c r="H24" s="11">
        <f>IF(H$5="","",SUM(H8:H23))</f>
      </c>
      <c r="I24" s="11">
        <f>IF(I$5="","",SUM(I8:I23))</f>
      </c>
      <c r="J24" s="11">
        <f>IF(J$5="","",SUM(J8:J23))</f>
      </c>
      <c r="K24" s="11">
        <f>IF(K$5="","",SUM(K8:K23))</f>
      </c>
      <c r="L24" s="11">
        <f>IF(L$5="","",SUM(L8:L23))</f>
      </c>
      <c r="M24" s="11">
        <f>IF(M$5="","",SUM(M8:M23))</f>
      </c>
      <c r="N24" s="11">
        <f>SUM(D24:M24)</f>
        <v>0</v>
      </c>
    </row>
    <row r="25" ht="33" customHeight="1">
      <c r="A25" s="13" t="s">
        <v>105</v>
      </c>
      <c r="B25" s="9" t="s">
        <v>106</v>
      </c>
      <c r="C25" s="12" t="s">
        <v>107</v>
      </c>
      <c r="D25" s="11">
        <f>IF(D$5="","",D7-D24)</f>
        <v>0</v>
      </c>
      <c r="E25" s="11">
        <f>IF(E$5="","",E7-E24)</f>
        <v>0</v>
      </c>
      <c r="F25" s="11">
        <f>IF(F$5="","",F7-F24)</f>
        <v>0</v>
      </c>
      <c r="G25" s="11">
        <f>IF(G$5="","",G7-G24)</f>
      </c>
      <c r="H25" s="11">
        <f>IF(H$5="","",H7-H24)</f>
      </c>
      <c r="I25" s="11">
        <f>IF(I$5="","",I7-I24)</f>
      </c>
      <c r="J25" s="11">
        <f>IF(J$5="","",J7-J24)</f>
      </c>
      <c r="K25" s="11">
        <f>IF(K$5="","",K7-K24)</f>
      </c>
      <c r="L25" s="11">
        <f>IF(L$5="","",L7-L24)</f>
      </c>
      <c r="M25" s="11">
        <f>IF(M$5="","",M7-M24)</f>
      </c>
      <c r="N25" s="11">
        <f>SUM(D25:M25)</f>
        <v>0</v>
      </c>
    </row>
    <row r="27">
      <c r="B27" s="9" t="s">
        <v>108</v>
      </c>
    </row>
    <row r="28" ht="63" customHeight="1">
      <c r="B28" s="3" t="s">
        <v>109</v>
      </c>
      <c r="C28" t="s">
        <v>110</v>
      </c>
      <c r="D28" s="5">
        <f>IF(D$5="","",SUMIFS(Expenses!$C$2:$C$2001,Expenses!$E$2:$E$2001,D$5,Expenses!$D$2:$D$2001,$C28))</f>
        <v>0</v>
      </c>
      <c r="E28" s="5">
        <f>IF(E$5="","",SUMIFS(Expenses!$C$2:$C$2001,Expenses!$E$2:$E$2001,E$5,Expenses!$D$2:$D$2001,$C28))</f>
        <v>0</v>
      </c>
      <c r="F28" s="5">
        <f>IF(F$5="","",SUMIFS(Expenses!$C$2:$C$2001,Expenses!$E$2:$E$2001,F$5,Expenses!$D$2:$D$2001,$C28))</f>
        <v>0</v>
      </c>
      <c r="G28" s="5">
        <f>IF(G$5="","",SUMIFS(Expenses!$C$2:$C$2001,Expenses!$E$2:$E$2001,G$5,Expenses!$D$2:$D$2001,$C28))</f>
      </c>
      <c r="H28" s="5">
        <f>IF(H$5="","",SUMIFS(Expenses!$C$2:$C$2001,Expenses!$E$2:$E$2001,H$5,Expenses!$D$2:$D$2001,$C28))</f>
      </c>
      <c r="I28" s="5">
        <f>IF(I$5="","",SUMIFS(Expenses!$C$2:$C$2001,Expenses!$E$2:$E$2001,I$5,Expenses!$D$2:$D$2001,$C28))</f>
      </c>
      <c r="J28" s="5">
        <f>IF(J$5="","",SUMIFS(Expenses!$C$2:$C$2001,Expenses!$E$2:$E$2001,J$5,Expenses!$D$2:$D$2001,$C28))</f>
      </c>
      <c r="K28" s="5">
        <f>IF(K$5="","",SUMIFS(Expenses!$C$2:$C$2001,Expenses!$E$2:$E$2001,K$5,Expenses!$D$2:$D$2001,$C28))</f>
      </c>
      <c r="L28" s="5">
        <f>IF(L$5="","",SUMIFS(Expenses!$C$2:$C$2001,Expenses!$E$2:$E$2001,L$5,Expenses!$D$2:$D$2001,$C28))</f>
      </c>
      <c r="M28" s="5">
        <f>IF(M$5="","",SUMIFS(Expenses!$C$2:$C$2001,Expenses!$E$2:$E$2001,M$5,Expenses!$D$2:$D$2001,$C28))</f>
      </c>
      <c r="N28" s="5">
        <f>SUM(D28:M28)</f>
        <v>0</v>
      </c>
    </row>
    <row r="29">
      <c r="B29" s="3" t="s">
        <v>111</v>
      </c>
      <c r="C29" t="s">
        <v>112</v>
      </c>
      <c r="D29" s="5">
        <f>IF(D$5="","",SUMIFS(Expenses!$C$2:$C$2001,Expenses!$E$2:$E$2001,D$5,Expenses!$D$2:$D$2001,$C29))</f>
        <v>0</v>
      </c>
      <c r="E29" s="5">
        <f>IF(E$5="","",SUMIFS(Expenses!$C$2:$C$2001,Expenses!$E$2:$E$2001,E$5,Expenses!$D$2:$D$2001,$C29))</f>
        <v>0</v>
      </c>
      <c r="F29" s="5">
        <f>IF(F$5="","",SUMIFS(Expenses!$C$2:$C$2001,Expenses!$E$2:$E$2001,F$5,Expenses!$D$2:$D$2001,$C29))</f>
        <v>0</v>
      </c>
      <c r="G29" s="5">
        <f>IF(G$5="","",SUMIFS(Expenses!$C$2:$C$2001,Expenses!$E$2:$E$2001,G$5,Expenses!$D$2:$D$2001,$C29))</f>
      </c>
      <c r="H29" s="5">
        <f>IF(H$5="","",SUMIFS(Expenses!$C$2:$C$2001,Expenses!$E$2:$E$2001,H$5,Expenses!$D$2:$D$2001,$C29))</f>
      </c>
      <c r="I29" s="5">
        <f>IF(I$5="","",SUMIFS(Expenses!$C$2:$C$2001,Expenses!$E$2:$E$2001,I$5,Expenses!$D$2:$D$2001,$C29))</f>
      </c>
      <c r="J29" s="5">
        <f>IF(J$5="","",SUMIFS(Expenses!$C$2:$C$2001,Expenses!$E$2:$E$2001,J$5,Expenses!$D$2:$D$2001,$C29))</f>
      </c>
      <c r="K29" s="5">
        <f>IF(K$5="","",SUMIFS(Expenses!$C$2:$C$2001,Expenses!$E$2:$E$2001,K$5,Expenses!$D$2:$D$2001,$C29))</f>
      </c>
      <c r="L29" s="5">
        <f>IF(L$5="","",SUMIFS(Expenses!$C$2:$C$2001,Expenses!$E$2:$E$2001,L$5,Expenses!$D$2:$D$2001,$C29))</f>
      </c>
      <c r="M29" s="5">
        <f>IF(M$5="","",SUMIFS(Expenses!$C$2:$C$2001,Expenses!$E$2:$E$2001,M$5,Expenses!$D$2:$D$2001,$C29))</f>
      </c>
      <c r="N29" s="5">
        <f>SUM(D29:M29)</f>
        <v>0</v>
      </c>
    </row>
    <row r="31" ht="63" customHeight="1">
      <c r="B31" s="12" t="s">
        <v>113</v>
      </c>
    </row>
    <row r="32" ht="78" customHeight="1">
      <c r="B32" s="12" t="s">
        <v>114</v>
      </c>
    </row>
    <row r="34">
      <c r="B34" s="9" t="s">
        <v>115</v>
      </c>
      <c r="C34" s="9" t="s">
        <v>116</v>
      </c>
    </row>
    <row r="35" ht="63" customHeight="1">
      <c r="B35" s="3" t="s">
        <v>117</v>
      </c>
      <c r="C35" s="13" t="str">
        <f>IF(ROUND(SUM(Expenses!$C$2:$C$2001)-SUM(N8:N14,N17:N21,N23,N28:N29),2)=0,"OK","Not all counted")</f>
        <v>OK</v>
      </c>
    </row>
    <row r="36" ht="63" customHeight="1">
      <c r="B36" s="3" t="s">
        <v>118</v>
      </c>
      <c r="C36" s="13" t="str">
        <f>IF((COUNTIFS(Expenses!$H$2:$H$2001,"Fix the capitals")+COUNTIFS(Expenses!$H$2:$H$2001,"Check the category"))=0,"OK",(COUNTIFS(Expenses!$H$2:$H$2001,"Fix the capitals")+COUNTIFS(Expenses!$H$2:$H$2001,"Check the category"))&amp;" to fix")</f>
        <v>OK</v>
      </c>
    </row>
    <row r="37" ht="33" customHeight="1">
      <c r="B37" s="3" t="s">
        <v>119</v>
      </c>
      <c r="C37" s="13" t="str">
        <f>IF(AND(COUNT(Expenses!$A$2:$A$2001)=COUNT(Expenses!$C$2:$C$2001),COUNTA(Expenses!$D$2:$D$2001)=COUNT(Expenses!$C$2:$C$2001),COUNTA(Expenses!$E$2:$E$2001)=COUNT(Expenses!$C$2:$C$2001)),"OK","Fill in the gaps")</f>
        <v>OK</v>
      </c>
    </row>
    <row r="38" ht="48" customHeight="1">
      <c r="B38" s="3" t="s">
        <v>120</v>
      </c>
      <c r="C38" s="13" t="str">
        <f>IF(COUNTIFS(Expenses!$A$2:$A$2001,"",Expenses!$B$2:$B$2001,"&lt;&gt;")+COUNTIFS(Expenses!$A$2:$A$2001,"",Expenses!$C$2:$C$2001,"&lt;&gt;")+COUNTIFS(Expenses!$A$2:$A$2001,"",Expenses!$D$2:$D$2001,"&lt;&gt;")+COUNTIFS(Expenses!$A$2:$A$2001,"",Expenses!$E$2:$E$2001,"&lt;&gt;")+COUNTIFS(Expenses!$A$2:$A$2001,"",Expenses!$F$2:$F$2001,"&lt;&gt;")+COUNTIFS(Expenses!$A$2:$A$2001,"",Expenses!$G$2:$G$2001,"&lt;&gt;")=0,"OK","Add the dates")</f>
        <v>OK</v>
      </c>
    </row>
    <row r="39" ht="33" customHeight="1">
      <c r="B39" s="3" t="s">
        <v>121</v>
      </c>
      <c r="C39" s="13" t="str">
        <f>IF(COUNTIFS(Expenses!$I$2:$I$2001,"Debit")+COUNTIFS(Expenses!$I$2:$I$2001,"Refund")=COUNT(Expenses!$C$2:$C$2001),"OK","Copy the gray cells down")</f>
        <v>OK</v>
      </c>
    </row>
    <row r="40" ht="48" customHeight="1">
      <c r="B40" s="3" t="s">
        <v>122</v>
      </c>
      <c r="C40" s="13" t="str">
        <f>IF(AND(COUNTA(Expenses!$A:$A)-COUNTA(Expenses!$A$2:$A$2001)=1,COUNT(Expenses!$C:$C)=COUNT(Expenses!$C$2:$C$2001)),"OK","Start a second file")</f>
        <v>OK</v>
      </c>
    </row>
    <row r="41" ht="33" customHeight="1">
      <c r="B41" s="3" t="s">
        <v>123</v>
      </c>
      <c r="C41" s="13" t="str">
        <f>IF(COUNTIFS(Expenses!$F$2:$F$2001,"Not sure")=0,"OK",COUNTIFS(Expenses!$F$2:$F$2001,"Not sure")&amp;" to decide")</f>
        <v>OK</v>
      </c>
    </row>
    <row r="42" ht="93" customHeight="1">
      <c r="B42" s="3" t="s">
        <v>124</v>
      </c>
      <c r="C42" s="13" t="str">
        <f>IF((COUNTIFS(Expenses!$F$2:$F$2001,"Improvement")-COUNTIFS(Expenses!$F$2:$F$2001,"Improvement",Expenses!$D$2:$D$2001,"CapEx")-COUNTIFS(Expenses!$F$2:$F$2001,"Improvement",Expenses!$D$2:$D$2001,"Other"))=0,"OK",(COUNTIFS(Expenses!$F$2:$F$2001,"Improvement")-COUNTIFS(Expenses!$F$2:$F$2001,"Improvement",Expenses!$D$2:$D$2001,"CapEx")-COUNTIFS(Expenses!$F$2:$F$2001,"Improvement",Expenses!$D$2:$D$2001,"Other"))&amp;" to review")</f>
        <v>OK</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5"/>
  <sheetViews>
    <sheetView workbookViewId="0">
      <pane ySplit="1" topLeftCell="A2" activePane="bottomLeft" state="frozen"/>
      <selection pane="bottomLeft" activeCell="A2" sqref="A2"/>
    </sheetView>
  </sheetViews>
  <sheetFormatPr defaultRowHeight="15"/>
  <cols>
    <col min="1" max="1" width="26" customWidth="1"/>
    <col min="2" max="2" width="16" customWidth="1"/>
    <col min="3" max="3" width="30" customWidth="1"/>
    <col min="4" max="4" width="30" customWidth="1"/>
    <col min="5" max="5" width="60" customWidth="1"/>
    <col min="6" max="6" width="60" customWidth="1"/>
    <col min="7" max="7" width="36" customWidth="1"/>
  </cols>
  <sheetData>
    <row r="1">
      <c r="A1" s="1" t="s">
        <v>42</v>
      </c>
      <c r="B1" s="1" t="s">
        <v>46</v>
      </c>
      <c r="C1" s="1" t="s">
        <v>125</v>
      </c>
      <c r="D1" s="1" t="s">
        <v>126</v>
      </c>
      <c r="E1" s="1" t="s">
        <v>127</v>
      </c>
      <c r="F1" s="1" t="s">
        <v>128</v>
      </c>
      <c r="G1" s="1" t="s">
        <v>129</v>
      </c>
    </row>
    <row r="2">
      <c r="A2" s="3" t="s">
        <v>63</v>
      </c>
      <c r="B2" s="3" t="s">
        <v>61</v>
      </c>
      <c r="C2" s="3" t="s">
        <v>62</v>
      </c>
      <c r="D2" s="3" t="s">
        <v>130</v>
      </c>
      <c r="E2" s="3" t="s">
        <v>131</v>
      </c>
      <c r="G2" s="8" t="str">
        <f>HYPERLINK("https://www.irs.gov/pub/irs-dft/f1040se--dft.pdf","IRS: 2026 Schedule E (early release draft)")</f>
        <v>IRS: 2026 Schedule E (early release draft)</v>
      </c>
    </row>
    <row r="3" ht="108" customHeight="1">
      <c r="A3" s="3" t="s">
        <v>66</v>
      </c>
      <c r="B3" s="3" t="s">
        <v>64</v>
      </c>
      <c r="C3" s="3" t="s">
        <v>65</v>
      </c>
      <c r="D3" s="3" t="s">
        <v>130</v>
      </c>
      <c r="E3" s="3" t="s">
        <v>132</v>
      </c>
      <c r="F3" s="3" t="s">
        <v>133</v>
      </c>
      <c r="G3" s="8" t="str">
        <f>HYPERLINK("https://www.irs.gov/instructions/i1040se","IRS: 2025 Instructions for Schedule E")</f>
        <v>IRS: 2025 Instructions for Schedule E</v>
      </c>
    </row>
    <row r="4" ht="33" customHeight="1">
      <c r="A4" s="3" t="s">
        <v>69</v>
      </c>
      <c r="B4" s="3" t="s">
        <v>67</v>
      </c>
      <c r="C4" s="3" t="s">
        <v>68</v>
      </c>
      <c r="D4" s="3" t="s">
        <v>130</v>
      </c>
      <c r="E4" s="3" t="s">
        <v>134</v>
      </c>
      <c r="F4" s="3" t="s">
        <v>135</v>
      </c>
      <c r="G4" s="8" t="str">
        <f>HYPERLINK("https://www.irs.gov/pub/irs-dft/f1040se--dft.pdf","IRS: 2026 Schedule E (early release draft)")</f>
        <v>IRS: 2026 Schedule E (early release draft)</v>
      </c>
    </row>
    <row r="5" ht="48" customHeight="1">
      <c r="A5" s="3" t="s">
        <v>71</v>
      </c>
      <c r="B5" s="3" t="s">
        <v>70</v>
      </c>
      <c r="C5" s="3" t="s">
        <v>71</v>
      </c>
      <c r="D5" s="3" t="s">
        <v>130</v>
      </c>
      <c r="E5" s="3" t="s">
        <v>136</v>
      </c>
      <c r="G5" s="8" t="str">
        <f>HYPERLINK("https://www.irs.gov/instructions/i1040se","IRS: 2025 Instructions for Schedule E")</f>
        <v>IRS: 2025 Instructions for Schedule E</v>
      </c>
    </row>
    <row r="6" ht="33" customHeight="1">
      <c r="A6" s="3" t="s">
        <v>73</v>
      </c>
      <c r="B6" s="3" t="s">
        <v>72</v>
      </c>
      <c r="C6" s="3" t="s">
        <v>73</v>
      </c>
      <c r="D6" s="3" t="s">
        <v>130</v>
      </c>
      <c r="E6" s="3" t="s">
        <v>137</v>
      </c>
      <c r="F6" s="3" t="s">
        <v>138</v>
      </c>
      <c r="G6" s="8" t="str">
        <f>HYPERLINK("https://www.irs.gov/publications/p527","IRS Publication 527")</f>
        <v>IRS Publication 527</v>
      </c>
    </row>
    <row r="7" ht="63" customHeight="1">
      <c r="A7" s="3" t="s">
        <v>76</v>
      </c>
      <c r="B7" s="3" t="s">
        <v>74</v>
      </c>
      <c r="C7" s="3" t="s">
        <v>75</v>
      </c>
      <c r="D7" s="3" t="s">
        <v>130</v>
      </c>
      <c r="E7" s="3" t="s">
        <v>139</v>
      </c>
      <c r="F7" s="3" t="s">
        <v>140</v>
      </c>
      <c r="G7" s="8" t="str">
        <f>HYPERLINK("https://www.irs.gov/instructions/i1040se","IRS: 2025 Instructions for Schedule E")</f>
        <v>IRS: 2025 Instructions for Schedule E</v>
      </c>
    </row>
    <row r="8">
      <c r="A8" s="3" t="s">
        <v>79</v>
      </c>
      <c r="B8" s="3" t="s">
        <v>77</v>
      </c>
      <c r="C8" s="3" t="s">
        <v>78</v>
      </c>
      <c r="D8" s="3" t="s">
        <v>130</v>
      </c>
      <c r="E8" s="3" t="s">
        <v>141</v>
      </c>
      <c r="G8" s="8" t="str">
        <f>HYPERLINK("https://www.irs.gov/instructions/i1040se","IRS: 2025 Instructions for Schedule E")</f>
        <v>IRS: 2025 Instructions for Schedule E</v>
      </c>
    </row>
    <row r="9" ht="78" customHeight="1">
      <c r="A9" s="3" t="s">
        <v>110</v>
      </c>
      <c r="B9" s="3" t="s">
        <v>142</v>
      </c>
      <c r="C9" s="3" t="s">
        <v>81</v>
      </c>
      <c r="D9" s="3" t="s">
        <v>143</v>
      </c>
      <c r="E9" s="3" t="s">
        <v>144</v>
      </c>
      <c r="F9" s="3" t="s">
        <v>145</v>
      </c>
      <c r="G9" s="8" t="str">
        <f>HYPERLINK("https://www.irs.gov/instructions/i1040se","IRS: 2025 Instructions for Schedule E")</f>
        <v>IRS: 2025 Instructions for Schedule E</v>
      </c>
    </row>
    <row r="10" ht="78" customHeight="1">
      <c r="A10" s="3" t="s">
        <v>88</v>
      </c>
      <c r="B10" s="3" t="s">
        <v>86</v>
      </c>
      <c r="C10" s="3" t="s">
        <v>87</v>
      </c>
      <c r="D10" s="3" t="s">
        <v>130</v>
      </c>
      <c r="E10" s="3" t="s">
        <v>146</v>
      </c>
      <c r="G10" s="8" t="str">
        <f>HYPERLINK("https://www.irs.gov/instructions/i1040se","IRS: 2025 Instructions for Schedule E")</f>
        <v>IRS: 2025 Instructions for Schedule E</v>
      </c>
    </row>
    <row r="11" ht="63" customHeight="1">
      <c r="A11" s="3" t="s">
        <v>90</v>
      </c>
      <c r="B11" s="3" t="s">
        <v>89</v>
      </c>
      <c r="C11" s="3" t="s">
        <v>90</v>
      </c>
      <c r="D11" s="3" t="s">
        <v>130</v>
      </c>
      <c r="E11" s="3" t="s">
        <v>147</v>
      </c>
      <c r="F11" s="3" t="s">
        <v>148</v>
      </c>
      <c r="G11" s="8" t="str">
        <f>HYPERLINK("https://www.irs.gov/instructions/i1040se","IRS: 2025 Instructions for Schedule E")</f>
        <v>IRS: 2025 Instructions for Schedule E</v>
      </c>
    </row>
    <row r="12" ht="33" customHeight="1">
      <c r="A12" s="3" t="s">
        <v>92</v>
      </c>
      <c r="B12" s="3" t="s">
        <v>91</v>
      </c>
      <c r="C12" s="3" t="s">
        <v>92</v>
      </c>
      <c r="D12" s="3" t="s">
        <v>130</v>
      </c>
      <c r="E12" s="3" t="s">
        <v>149</v>
      </c>
      <c r="F12" s="3" t="s">
        <v>150</v>
      </c>
      <c r="G12" s="8" t="str">
        <f>HYPERLINK("https://www.irs.gov/pub/irs-dft/f1040se--dft.pdf","IRS: 2026 Schedule E (early release draft)")</f>
        <v>IRS: 2026 Schedule E (early release draft)</v>
      </c>
    </row>
    <row r="13" ht="48" customHeight="1">
      <c r="A13" s="3" t="s">
        <v>94</v>
      </c>
      <c r="B13" s="3" t="s">
        <v>93</v>
      </c>
      <c r="C13" s="3" t="s">
        <v>94</v>
      </c>
      <c r="D13" s="3" t="s">
        <v>130</v>
      </c>
      <c r="E13" s="3" t="s">
        <v>151</v>
      </c>
      <c r="F13" s="3" t="s">
        <v>152</v>
      </c>
      <c r="G13" s="8" t="str">
        <f>HYPERLINK("https://www.irs.gov/publications/p527","IRS Publication 527")</f>
        <v>IRS Publication 527</v>
      </c>
    </row>
    <row r="14">
      <c r="A14" s="3" t="s">
        <v>96</v>
      </c>
      <c r="B14" s="3" t="s">
        <v>95</v>
      </c>
      <c r="C14" s="3" t="s">
        <v>96</v>
      </c>
      <c r="D14" s="3" t="s">
        <v>130</v>
      </c>
      <c r="E14" s="3" t="s">
        <v>153</v>
      </c>
      <c r="F14" s="3" t="s">
        <v>154</v>
      </c>
      <c r="G14" s="8" t="str">
        <f>HYPERLINK("https://www.irs.gov/instructions/i1040se","IRS: 2025 Instructions for Schedule E")</f>
        <v>IRS: 2025 Instructions for Schedule E</v>
      </c>
    </row>
    <row r="15" ht="48" customHeight="1">
      <c r="A15" s="3" t="s">
        <v>112</v>
      </c>
      <c r="B15" s="3" t="s">
        <v>155</v>
      </c>
      <c r="C15" s="3" t="s">
        <v>98</v>
      </c>
      <c r="D15" s="3" t="s">
        <v>156</v>
      </c>
      <c r="E15" s="3" t="s">
        <v>157</v>
      </c>
      <c r="F15" s="3" t="s">
        <v>158</v>
      </c>
      <c r="G15" s="8" t="str">
        <f>HYPERLINK("https://www.irs.gov/instructions/i1040se","IRS: 2025 Instructions for Schedule E")</f>
        <v>IRS: 2025 Instructions for Schedule E</v>
      </c>
    </row>
    <row r="16" ht="63" customHeight="1">
      <c r="A16" s="3" t="s">
        <v>101</v>
      </c>
      <c r="B16" s="3" t="s">
        <v>100</v>
      </c>
      <c r="C16" s="3" t="s">
        <v>101</v>
      </c>
      <c r="D16" s="3" t="s">
        <v>130</v>
      </c>
      <c r="E16" s="3" t="s">
        <v>159</v>
      </c>
      <c r="G16" s="8" t="str">
        <f>HYPERLINK("https://www.irs.gov/instructions/i1040se","IRS: 2025 Instructions for Schedule E")</f>
        <v>IRS: 2025 Instructions for Schedule E</v>
      </c>
    </row>
    <row r="18">
      <c r="A18" s="9" t="s">
        <v>160</v>
      </c>
    </row>
    <row r="19">
      <c r="B19" s="1" t="s">
        <v>46</v>
      </c>
      <c r="C19" s="1" t="s">
        <v>125</v>
      </c>
      <c r="D19" s="1" t="s">
        <v>161</v>
      </c>
      <c r="E19" s="1" t="s">
        <v>127</v>
      </c>
      <c r="F19" s="1" t="s">
        <v>128</v>
      </c>
      <c r="G19" s="1" t="s">
        <v>129</v>
      </c>
    </row>
    <row r="20" ht="78" customHeight="1">
      <c r="B20" s="3" t="s">
        <v>58</v>
      </c>
      <c r="C20" s="3" t="s">
        <v>59</v>
      </c>
      <c r="D20" s="3" t="s">
        <v>60</v>
      </c>
      <c r="E20" s="3" t="s">
        <v>162</v>
      </c>
      <c r="F20" s="3" t="s">
        <v>163</v>
      </c>
      <c r="G20" s="8" t="str">
        <f>HYPERLINK("https://www.irs.gov/publications/p527","IRS Publication 527")</f>
        <v>IRS Publication 527</v>
      </c>
    </row>
    <row r="21" ht="78" customHeight="1">
      <c r="B21" s="3" t="s">
        <v>80</v>
      </c>
      <c r="C21" s="3" t="s">
        <v>81</v>
      </c>
      <c r="D21" s="3" t="s">
        <v>82</v>
      </c>
      <c r="E21" s="3" t="s">
        <v>164</v>
      </c>
      <c r="F21" s="3" t="s">
        <v>165</v>
      </c>
      <c r="G21" s="8" t="str">
        <f>HYPERLINK("https://www.irs.gov/instructions/i1040se","IRS: 2025 Instructions for Schedule E")</f>
        <v>IRS: 2025 Instructions for Schedule E</v>
      </c>
    </row>
    <row r="22" ht="33" customHeight="1">
      <c r="B22" s="3" t="s">
        <v>83</v>
      </c>
      <c r="C22" s="3" t="s">
        <v>84</v>
      </c>
      <c r="D22" s="3" t="s">
        <v>85</v>
      </c>
      <c r="E22" s="3" t="s">
        <v>166</v>
      </c>
      <c r="F22" s="3" t="s">
        <v>167</v>
      </c>
      <c r="G22" s="8" t="str">
        <f>HYPERLINK("https://www.irs.gov/pub/irs-dft/f1040se--dft.pdf","IRS: 2026 Schedule E (early release draft)")</f>
        <v>IRS: 2026 Schedule E (early release draft)</v>
      </c>
    </row>
    <row r="23" ht="93" customHeight="1">
      <c r="B23" s="3" t="s">
        <v>97</v>
      </c>
      <c r="C23" s="3" t="s">
        <v>98</v>
      </c>
      <c r="D23" s="3" t="s">
        <v>99</v>
      </c>
      <c r="E23" s="3" t="s">
        <v>168</v>
      </c>
      <c r="F23" s="3" t="s">
        <v>169</v>
      </c>
      <c r="G23" s="8" t="str">
        <f>HYPERLINK("https://www.irs.gov/instructions/i1040se","IRS: 2025 Instructions for Schedule E")</f>
        <v>IRS: 2025 Instructions for Schedule E</v>
      </c>
    </row>
    <row r="24" ht="33" customHeight="1">
      <c r="B24" s="3" t="s">
        <v>102</v>
      </c>
      <c r="C24" s="3" t="s">
        <v>170</v>
      </c>
      <c r="D24" s="3" t="s">
        <v>104</v>
      </c>
      <c r="E24" s="3" t="s">
        <v>171</v>
      </c>
      <c r="G24" s="8" t="str">
        <f>HYPERLINK("https://www.irs.gov/pub/irs-dft/f1040se--dft.pdf","IRS: 2026 Schedule E (early release draft)")</f>
        <v>IRS: 2026 Schedule E (early release draft)</v>
      </c>
    </row>
    <row r="25" ht="48" customHeight="1">
      <c r="B25" s="3" t="s">
        <v>105</v>
      </c>
      <c r="C25" s="3" t="s">
        <v>172</v>
      </c>
      <c r="D25" s="3" t="s">
        <v>104</v>
      </c>
      <c r="E25" s="3" t="s">
        <v>173</v>
      </c>
      <c r="G25" s="8" t="str">
        <f>HYPERLINK("https://www.irs.gov/instructions/i1040se","IRS: 2025 Instructions for Schedule E")</f>
        <v>IRS: 2025 Instructions for Schedule E</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5"/>
  <sheetViews>
    <sheetView workbookViewId="0">
      <pane ySplit="1" topLeftCell="A2" activePane="bottomLeft" state="frozen"/>
      <selection pane="bottomLeft" activeCell="A2" sqref="A2"/>
    </sheetView>
  </sheetViews>
  <sheetFormatPr defaultRowHeight="15"/>
  <cols>
    <col min="1" max="1" width="12" customWidth="1"/>
    <col min="2" max="2" width="42" customWidth="1"/>
    <col min="3" max="3" width="12" customWidth="1"/>
    <col min="4" max="4" width="26" customWidth="1"/>
    <col min="5" max="5" width="16" customWidth="1"/>
    <col min="6" max="6" width="22" customWidth="1"/>
    <col min="7" max="7" width="40" customWidth="1"/>
    <col min="8" max="8" width="18" customWidth="1"/>
    <col min="9" max="9" width="10" customWidth="1"/>
    <col min="10" max="10" width="3" customWidth="1"/>
    <col min="11" max="11" width="44" customWidth="1"/>
  </cols>
  <sheetData>
    <row r="1">
      <c r="A1" s="1" t="s">
        <v>39</v>
      </c>
      <c r="B1" s="1" t="s">
        <v>40</v>
      </c>
      <c r="C1" s="1" t="s">
        <v>41</v>
      </c>
      <c r="D1" s="1" t="s">
        <v>42</v>
      </c>
      <c r="E1" s="1" t="s">
        <v>43</v>
      </c>
      <c r="F1" s="1" t="s">
        <v>44</v>
      </c>
      <c r="G1" s="1" t="s">
        <v>45</v>
      </c>
      <c r="H1" s="1" t="s">
        <v>46</v>
      </c>
      <c r="I1" s="1" t="s">
        <v>47</v>
      </c>
      <c r="K1" s="13" t="s">
        <v>174</v>
      </c>
    </row>
    <row r="2">
      <c r="A2" s="4">
        <v>46027</v>
      </c>
      <c r="B2" t="s">
        <v>175</v>
      </c>
      <c r="C2" s="5">
        <v>1850</v>
      </c>
      <c r="D2" t="s">
        <v>110</v>
      </c>
      <c r="E2" t="s">
        <v>35</v>
      </c>
      <c r="G2" t="s">
        <v>176</v>
      </c>
      <c r="H2" s="6" t="s">
        <v>142</v>
      </c>
      <c r="I2" s="6" t="s">
        <v>177</v>
      </c>
    </row>
    <row r="3">
      <c r="A3" s="4">
        <v>46034</v>
      </c>
      <c r="B3" t="s">
        <v>178</v>
      </c>
      <c r="C3" s="5">
        <v>1200</v>
      </c>
      <c r="D3" t="s">
        <v>73</v>
      </c>
      <c r="E3" t="s">
        <v>35</v>
      </c>
      <c r="H3" s="6" t="s">
        <v>72</v>
      </c>
      <c r="I3" s="6" t="s">
        <v>177</v>
      </c>
    </row>
    <row r="4">
      <c r="A4" s="4">
        <v>46042</v>
      </c>
      <c r="B4" t="s">
        <v>179</v>
      </c>
      <c r="C4" s="5">
        <v>145</v>
      </c>
      <c r="D4" t="s">
        <v>90</v>
      </c>
      <c r="E4" t="s">
        <v>35</v>
      </c>
      <c r="F4" t="s">
        <v>180</v>
      </c>
      <c r="H4" s="6" t="s">
        <v>89</v>
      </c>
      <c r="I4" s="6" t="s">
        <v>177</v>
      </c>
    </row>
    <row r="5">
      <c r="A5" s="4">
        <v>46056</v>
      </c>
      <c r="B5" t="s">
        <v>181</v>
      </c>
      <c r="C5" s="5">
        <v>49</v>
      </c>
      <c r="D5" t="s">
        <v>63</v>
      </c>
      <c r="E5" t="s">
        <v>37</v>
      </c>
      <c r="H5" s="6" t="s">
        <v>61</v>
      </c>
      <c r="I5" s="6" t="s">
        <v>177</v>
      </c>
    </row>
    <row r="6">
      <c r="A6" s="4">
        <v>46067</v>
      </c>
      <c r="B6" t="s">
        <v>182</v>
      </c>
      <c r="C6" s="5">
        <v>640</v>
      </c>
      <c r="D6" t="s">
        <v>90</v>
      </c>
      <c r="E6" t="s">
        <v>37</v>
      </c>
      <c r="F6" t="s">
        <v>180</v>
      </c>
      <c r="H6" s="6" t="s">
        <v>89</v>
      </c>
      <c r="I6" s="6" t="s">
        <v>177</v>
      </c>
    </row>
    <row r="7">
      <c r="A7" s="4">
        <v>46080</v>
      </c>
      <c r="B7" t="s">
        <v>183</v>
      </c>
      <c r="C7" s="5">
        <v>1450</v>
      </c>
      <c r="D7" t="s">
        <v>112</v>
      </c>
      <c r="E7" t="s">
        <v>35</v>
      </c>
      <c r="F7" t="s">
        <v>184</v>
      </c>
      <c r="G7" t="s">
        <v>185</v>
      </c>
      <c r="H7" s="6" t="s">
        <v>155</v>
      </c>
      <c r="I7" s="6" t="s">
        <v>177</v>
      </c>
    </row>
    <row r="8">
      <c r="A8" s="4">
        <v>46091</v>
      </c>
      <c r="B8" t="s">
        <v>186</v>
      </c>
      <c r="C8" s="5">
        <v>300</v>
      </c>
      <c r="D8" t="s">
        <v>76</v>
      </c>
      <c r="E8" t="s">
        <v>35</v>
      </c>
      <c r="H8" s="6" t="s">
        <v>74</v>
      </c>
      <c r="I8" s="6" t="s">
        <v>177</v>
      </c>
    </row>
    <row r="9">
      <c r="A9" s="4">
        <v>46112</v>
      </c>
      <c r="B9" t="s">
        <v>187</v>
      </c>
      <c r="C9" s="5">
        <v>1625</v>
      </c>
      <c r="D9" t="s">
        <v>94</v>
      </c>
      <c r="E9" t="s">
        <v>37</v>
      </c>
      <c r="H9" s="6" t="s">
        <v>93</v>
      </c>
      <c r="I9" s="6" t="s">
        <v>177</v>
      </c>
    </row>
    <row r="10">
      <c r="A10" s="4">
        <v>46120</v>
      </c>
      <c r="B10" t="s">
        <v>188</v>
      </c>
      <c r="C10" s="5">
        <v>89</v>
      </c>
      <c r="D10" t="s">
        <v>90</v>
      </c>
      <c r="E10" t="s">
        <v>37</v>
      </c>
      <c r="F10" t="s">
        <v>189</v>
      </c>
      <c r="G10" t="s">
        <v>190</v>
      </c>
      <c r="H10" s="6" t="s">
        <v>89</v>
      </c>
      <c r="I10" s="6" t="s">
        <v>177</v>
      </c>
    </row>
    <row r="11">
      <c r="A11" s="4">
        <v>46127</v>
      </c>
      <c r="B11" t="s">
        <v>191</v>
      </c>
      <c r="C11" s="5">
        <v>78.4</v>
      </c>
      <c r="D11" t="s">
        <v>96</v>
      </c>
      <c r="E11" t="s">
        <v>35</v>
      </c>
      <c r="H11" s="6" t="s">
        <v>95</v>
      </c>
      <c r="I11" s="6" t="s">
        <v>177</v>
      </c>
    </row>
    <row r="12">
      <c r="A12" s="4">
        <v>46143</v>
      </c>
      <c r="B12" t="s">
        <v>192</v>
      </c>
      <c r="C12" s="5">
        <v>160</v>
      </c>
      <c r="D12" t="s">
        <v>79</v>
      </c>
      <c r="E12" t="s">
        <v>37</v>
      </c>
      <c r="H12" s="6" t="s">
        <v>77</v>
      </c>
      <c r="I12" s="6" t="s">
        <v>177</v>
      </c>
    </row>
    <row r="13">
      <c r="A13" s="4">
        <v>46162</v>
      </c>
      <c r="B13" t="s">
        <v>193</v>
      </c>
      <c r="C13" s="5">
        <v>225</v>
      </c>
      <c r="D13" t="s">
        <v>69</v>
      </c>
      <c r="E13" t="s">
        <v>37</v>
      </c>
      <c r="H13" s="6" t="s">
        <v>67</v>
      </c>
      <c r="I13" s="6" t="s">
        <v>177</v>
      </c>
    </row>
    <row r="14">
      <c r="A14" s="4">
        <v>46175</v>
      </c>
      <c r="B14" t="s">
        <v>194</v>
      </c>
      <c r="C14" s="5">
        <v>18.96</v>
      </c>
      <c r="D14" t="s">
        <v>92</v>
      </c>
      <c r="E14" t="s">
        <v>35</v>
      </c>
      <c r="H14" s="6" t="s">
        <v>91</v>
      </c>
      <c r="I14" s="6" t="s">
        <v>177</v>
      </c>
    </row>
    <row r="15">
      <c r="A15" s="4">
        <v>46185</v>
      </c>
      <c r="B15" t="s">
        <v>195</v>
      </c>
      <c r="C15" s="5">
        <v>-6.32</v>
      </c>
      <c r="D15" t="s">
        <v>92</v>
      </c>
      <c r="E15" t="s">
        <v>35</v>
      </c>
      <c r="G15" t="s">
        <v>196</v>
      </c>
      <c r="H15" s="6" t="s">
        <v>91</v>
      </c>
      <c r="I15" s="6" t="s">
        <v>197</v>
      </c>
    </row>
  </sheetData>
  <pageMargins left="0.7" right="0.7" top="0.75" bottom="0.75" header="0.3" footer="0.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Rental property expenses 2026 (Schedule E)</dc:title>
  <dc:creator>Rentlab</dc:creator>
  <dcterms:created xsi:type="dcterms:W3CDTF">2026-10-07T00:00:00Z</dcterms:created>
  <dcterms:modified xsi:type="dcterms:W3CDTF">2026-10-07T00:00:00Z</dcterms:modified>
</cp:coreProperties>
</file>